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kus Roß\Documents\Ph-V\murrhardt\FZ\Anlagen Anfragen\"/>
    </mc:Choice>
  </mc:AlternateContent>
  <bookViews>
    <workbookView xWindow="0" yWindow="0" windowWidth="21600" windowHeight="9516"/>
  </bookViews>
  <sheets>
    <sheet name="kalkulation Freizeitkosten" sheetId="1" r:id="rId1"/>
  </sheets>
  <definedNames>
    <definedName name="__xlnm.Print_Area" localSheetId="0">'kalkulation Freizeitkosten'!$A$1:$EF$59</definedName>
    <definedName name="_xlnm.Print_Area" localSheetId="0">'kalkulation Freizeitkosten'!$A$1:$EF$67</definedName>
  </definedNames>
  <calcPr calcId="162913"/>
</workbook>
</file>

<file path=xl/calcChain.xml><?xml version="1.0" encoding="utf-8"?>
<calcChain xmlns="http://schemas.openxmlformats.org/spreadsheetml/2006/main">
  <c r="I61" i="1" l="1"/>
  <c r="H18" i="1" l="1"/>
  <c r="I59" i="1" l="1"/>
  <c r="I65" i="1"/>
  <c r="I52" i="1"/>
  <c r="I64" i="1" s="1"/>
  <c r="E13" i="1"/>
  <c r="E36" i="1"/>
  <c r="E37" i="1"/>
  <c r="E35" i="1"/>
  <c r="E28" i="1"/>
  <c r="E27" i="1"/>
  <c r="E14" i="1"/>
  <c r="E15" i="1"/>
  <c r="E16" i="1"/>
  <c r="H43" i="1"/>
  <c r="I45" i="1" s="1"/>
  <c r="H29" i="1"/>
  <c r="H21" i="1"/>
  <c r="H20" i="1"/>
  <c r="H19" i="1"/>
  <c r="H17" i="1"/>
  <c r="D13" i="1"/>
  <c r="D14" i="1"/>
  <c r="D15" i="1"/>
  <c r="D16" i="1"/>
  <c r="I24" i="1"/>
  <c r="D27" i="1"/>
  <c r="D28" i="1"/>
  <c r="I32" i="1"/>
  <c r="D35" i="1"/>
  <c r="H35" i="1" s="1"/>
  <c r="D36" i="1"/>
  <c r="D37" i="1"/>
  <c r="I40" i="1"/>
  <c r="H37" i="1" l="1"/>
  <c r="H36" i="1"/>
  <c r="H14" i="1"/>
  <c r="H15" i="1"/>
  <c r="H13" i="1"/>
  <c r="H16" i="1"/>
  <c r="I23" i="1" s="1"/>
  <c r="I39" i="1"/>
  <c r="H27" i="1"/>
  <c r="H28" i="1"/>
  <c r="I31" i="1" l="1"/>
  <c r="I63" i="1" l="1"/>
  <c r="I67" i="1" s="1"/>
  <c r="T66" i="1" s="1"/>
</calcChain>
</file>

<file path=xl/comments1.xml><?xml version="1.0" encoding="utf-8"?>
<comments xmlns="http://schemas.openxmlformats.org/spreadsheetml/2006/main">
  <authors>
    <author/>
  </authors>
  <commentList>
    <comment ref="D10" authorId="0" shapeId="0">
      <text>
        <r>
          <rPr>
            <b/>
            <sz val="9"/>
            <color indexed="8"/>
            <rFont val="Segoe UI"/>
            <family val="2"/>
          </rPr>
          <t xml:space="preserve">Markus Roß:
</t>
        </r>
        <r>
          <rPr>
            <sz val="9"/>
            <color indexed="8"/>
            <rFont val="Segoe UI"/>
            <family val="2"/>
          </rPr>
          <t>=Anzahl Betten x Preis aus B5</t>
        </r>
      </text>
    </comment>
    <comment ref="E10" authorId="0" shapeId="0">
      <text>
        <r>
          <rPr>
            <b/>
            <sz val="9"/>
            <color indexed="8"/>
            <rFont val="Segoe UI"/>
            <family val="2"/>
          </rPr>
          <t xml:space="preserve">Markus Roß:
</t>
        </r>
        <r>
          <rPr>
            <sz val="9"/>
            <color indexed="8"/>
            <rFont val="Segoe UI"/>
            <family val="2"/>
          </rPr>
          <t>=Anzahl Betten x B6</t>
        </r>
      </text>
    </comment>
    <comment ref="F10" authorId="0" shapeId="0">
      <text>
        <r>
          <rPr>
            <b/>
            <sz val="9"/>
            <color indexed="8"/>
            <rFont val="Segoe UI"/>
            <family val="2"/>
          </rPr>
          <t xml:space="preserve">Markus Roß:
</t>
        </r>
        <r>
          <rPr>
            <sz val="9"/>
            <color indexed="8"/>
            <rFont val="Segoe UI"/>
            <family val="2"/>
          </rPr>
          <t>Reinigung Sinnstein + eigene Leistungen wie Kontrolle und Beauftragung und Überwachung, Restarbeiten, etc.</t>
        </r>
      </text>
    </comment>
  </commentList>
</comments>
</file>

<file path=xl/sharedStrings.xml><?xml version="1.0" encoding="utf-8"?>
<sst xmlns="http://schemas.openxmlformats.org/spreadsheetml/2006/main" count="94" uniqueCount="73">
  <si>
    <t>Grundlagen</t>
  </si>
  <si>
    <t>Preis pro Bett zur Modulpreisermittlung</t>
  </si>
  <si>
    <t>Energiepauschale</t>
  </si>
  <si>
    <t>Faktor</t>
  </si>
  <si>
    <t>Haus</t>
  </si>
  <si>
    <t>Räume</t>
  </si>
  <si>
    <t>Betten</t>
  </si>
  <si>
    <t>Preis 100%</t>
  </si>
  <si>
    <t>Energie</t>
  </si>
  <si>
    <t>Service</t>
  </si>
  <si>
    <t>Preis*Nacht</t>
  </si>
  <si>
    <t>Buchung mit "x"</t>
  </si>
  <si>
    <t>MatthäusHaus</t>
  </si>
  <si>
    <t>Modul Ü1</t>
  </si>
  <si>
    <t>Mt01-Mt04</t>
  </si>
  <si>
    <t>Modul Ü2</t>
  </si>
  <si>
    <t>Mt13</t>
  </si>
  <si>
    <t>Modul Ü3</t>
  </si>
  <si>
    <t>Mt11 + Mt12</t>
  </si>
  <si>
    <t>Modul Ü4</t>
  </si>
  <si>
    <t>Mt5 + Mt15</t>
  </si>
  <si>
    <t>Modul V1</t>
  </si>
  <si>
    <t>Modul V2</t>
  </si>
  <si>
    <t>Küche und Speisesaal</t>
  </si>
  <si>
    <t>Modul V3</t>
  </si>
  <si>
    <t>Tischtennis und Tischkicker-Raum</t>
  </si>
  <si>
    <t>Modul V4</t>
  </si>
  <si>
    <t>Billard-Raum</t>
  </si>
  <si>
    <t>Modul T</t>
  </si>
  <si>
    <t>Technikpaket mit professioneller Beschallung, 
Videotechnik, Dekolampen, ohne Techniker</t>
  </si>
  <si>
    <t>Summe Preis*Nacht:</t>
  </si>
  <si>
    <t>Summe Betten:</t>
  </si>
  <si>
    <t>JohannesHaus</t>
  </si>
  <si>
    <t>Modul Ü5</t>
  </si>
  <si>
    <t>Joh01 - Joh04</t>
  </si>
  <si>
    <t>Modul Ü6</t>
  </si>
  <si>
    <t>Joh11 - Joh13</t>
  </si>
  <si>
    <t>Modul V5</t>
  </si>
  <si>
    <t>LukasHaus</t>
  </si>
  <si>
    <t>Modul Ü7</t>
  </si>
  <si>
    <t>Lk01 - Lk05</t>
  </si>
  <si>
    <t>Modul Ü8</t>
  </si>
  <si>
    <t>Lk11 - Lk14</t>
  </si>
  <si>
    <t>Modul Ü9</t>
  </si>
  <si>
    <t>Lk21 - Lk24</t>
  </si>
  <si>
    <t>MarkusHaus</t>
  </si>
  <si>
    <t>Modul V6</t>
  </si>
  <si>
    <t>Mehrzweckraum und Bistroküche</t>
  </si>
  <si>
    <t>Hauswirtschaft</t>
  </si>
  <si>
    <t>Küchenwäsche ( pro Maschine)</t>
  </si>
  <si>
    <t>Geschirrtücher, Spüllappen, Schürzen,... Abrechnung nach Aufwand</t>
  </si>
  <si>
    <t>Anzahl  Küchenwäsche:</t>
  </si>
  <si>
    <t>Summe Hauswirtschaft</t>
  </si>
  <si>
    <t>Freizeitangebot</t>
  </si>
  <si>
    <t>Stunden geschätzt:</t>
  </si>
  <si>
    <t>Summe Freizeitangebot</t>
  </si>
  <si>
    <t>Summe Unterkunft:</t>
  </si>
  <si>
    <t>Summe Hauswirtschaft:</t>
  </si>
  <si>
    <t>Summe Freizeitangebot:</t>
  </si>
  <si>
    <t>Summe brutto:</t>
  </si>
  <si>
    <t>Küche und Speisesaal (135 Personen)</t>
  </si>
  <si>
    <t>Versammlungssaal (120 Personen) 
und Gruppenraum (30 Personen)</t>
  </si>
  <si>
    <t xml:space="preserve">Die Preise verstehen sich brutto 
und enthalten alle Nebenkosten und die Endreinigung. </t>
  </si>
  <si>
    <t>KLETTERWAND</t>
  </si>
  <si>
    <t>Nutzung für Gästegruppen 50,-€ Basispreis + 20 € für jeden weiteren Tag</t>
  </si>
  <si>
    <t>Ihr braucht Unterstützung von uns bei …</t>
  </si>
  <si>
    <t>Geführte Wanderungen, Nachtwanderungen, Grillevent, Geländespiel, Kletterwand, etc.</t>
  </si>
  <si>
    <t xml:space="preserve">Abrechnung nach Aufwand - 25,-€/Std. </t>
  </si>
  <si>
    <t xml:space="preserve"> </t>
  </si>
  <si>
    <t>Ausleihe Bettwäsche</t>
  </si>
  <si>
    <t>Leintuch, Kissenbezug, Bettdeckenbezug</t>
  </si>
  <si>
    <t>Preiskalkulation für Gästegruppen
Diese Tabelle ermöglicht es dir, eure Kosten annähernd zu ermitteln. Übermäßige Preissteigerungen z.B. im Bereich Energie müssen wir evtl. später einpreisen. Die rot umrandeten Zellen sind veränderbar. Wenn Du ein Modul buchen möchtest, setze ein „x“ in der Zelle dahinter. Die Summe für das einzelne Haus bzw. alle Häuser wird daraufhin automatisch aktualisiert.</t>
  </si>
  <si>
    <t xml:space="preserve">Trage hier die Anzahl eurer Übernachtungen 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</si>
</sst>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quot; €&quot;;[Red]\-#,##0.00&quot; €&quot;"/>
    <numFmt numFmtId="165" formatCode="#,##0&quot; €&quot;;[Red]\-#,##0&quot; €&quot;"/>
    <numFmt numFmtId="166" formatCode="#,##0.00&quot; € &quot;;\-#,##0.00&quot; € &quot;;&quot; -&quot;#&quot; € &quot;;@\ "/>
    <numFmt numFmtId="167" formatCode="#,##0&quot; € &quot;;\-#,##0&quot; € &quot;;&quot; -&quot;#&quot; € &quot;;@\ "/>
  </numFmts>
  <fonts count="7" x14ac:knownFonts="1">
    <font>
      <sz val="10"/>
      <name val="Arial"/>
      <family val="2"/>
    </font>
    <font>
      <sz val="11"/>
      <color indexed="8"/>
      <name val="Calibri"/>
      <family val="2"/>
    </font>
    <font>
      <b/>
      <sz val="9"/>
      <color indexed="8"/>
      <name val="Segoe UI"/>
      <family val="2"/>
    </font>
    <font>
      <sz val="9"/>
      <color indexed="8"/>
      <name val="Segoe UI"/>
      <family val="2"/>
    </font>
    <font>
      <sz val="12"/>
      <color indexed="8"/>
      <name val="Calibri"/>
      <family val="2"/>
      <scheme val="minor"/>
    </font>
    <font>
      <sz val="12"/>
      <name val="Calibri"/>
      <family val="2"/>
      <scheme val="minor"/>
    </font>
    <font>
      <b/>
      <sz val="12"/>
      <color indexed="8"/>
      <name val="Calibri"/>
      <family val="2"/>
      <scheme val="minor"/>
    </font>
  </fonts>
  <fills count="30">
    <fill>
      <patternFill patternType="none"/>
    </fill>
    <fill>
      <patternFill patternType="gray125"/>
    </fill>
    <fill>
      <patternFill patternType="solid">
        <fgColor indexed="10"/>
        <bgColor indexed="60"/>
      </patternFill>
    </fill>
    <fill>
      <patternFill patternType="solid">
        <fgColor indexed="9"/>
        <bgColor indexed="42"/>
      </patternFill>
    </fill>
    <fill>
      <patternFill patternType="solid">
        <fgColor indexed="22"/>
        <bgColor indexed="31"/>
      </patternFill>
    </fill>
    <fill>
      <patternFill patternType="solid">
        <fgColor indexed="51"/>
        <bgColor indexed="13"/>
      </patternFill>
    </fill>
    <fill>
      <patternFill patternType="solid">
        <fgColor indexed="43"/>
        <bgColor indexed="47"/>
      </patternFill>
    </fill>
    <fill>
      <patternFill patternType="solid">
        <fgColor indexed="55"/>
        <bgColor indexed="24"/>
      </patternFill>
    </fill>
    <fill>
      <patternFill patternType="solid">
        <fgColor indexed="27"/>
        <bgColor indexed="26"/>
      </patternFill>
    </fill>
    <fill>
      <patternFill patternType="solid">
        <fgColor indexed="44"/>
        <bgColor indexed="41"/>
      </patternFill>
    </fill>
    <fill>
      <patternFill patternType="solid">
        <fgColor indexed="26"/>
        <bgColor indexed="42"/>
      </patternFill>
    </fill>
    <fill>
      <patternFill patternType="solid">
        <fgColor indexed="45"/>
        <bgColor indexed="29"/>
      </patternFill>
    </fill>
    <fill>
      <patternFill patternType="solid">
        <fgColor indexed="50"/>
        <bgColor indexed="44"/>
      </patternFill>
    </fill>
    <fill>
      <patternFill patternType="solid">
        <fgColor indexed="48"/>
        <bgColor indexed="30"/>
      </patternFill>
    </fill>
    <fill>
      <patternFill patternType="solid">
        <fgColor indexed="31"/>
        <bgColor indexed="22"/>
      </patternFill>
    </fill>
    <fill>
      <patternFill patternType="solid">
        <fgColor indexed="41"/>
        <bgColor indexed="44"/>
      </patternFill>
    </fill>
    <fill>
      <patternFill patternType="solid">
        <fgColor rgb="FFFF0000"/>
        <bgColor indexed="60"/>
      </patternFill>
    </fill>
    <fill>
      <patternFill patternType="solid">
        <fgColor rgb="FFFF0000"/>
        <bgColor indexed="64"/>
      </patternFill>
    </fill>
    <fill>
      <patternFill patternType="solid">
        <fgColor rgb="FFFF0000"/>
        <bgColor indexed="42"/>
      </patternFill>
    </fill>
    <fill>
      <patternFill patternType="solid">
        <fgColor rgb="FFFF0000"/>
        <bgColor indexed="31"/>
      </patternFill>
    </fill>
    <fill>
      <patternFill patternType="solid">
        <fgColor rgb="FFFF0000"/>
        <bgColor indexed="13"/>
      </patternFill>
    </fill>
    <fill>
      <patternFill patternType="solid">
        <fgColor rgb="FFFF0000"/>
        <bgColor indexed="47"/>
      </patternFill>
    </fill>
    <fill>
      <patternFill patternType="solid">
        <fgColor rgb="FFFF0000"/>
        <bgColor indexed="24"/>
      </patternFill>
    </fill>
    <fill>
      <patternFill patternType="solid">
        <fgColor rgb="FFFF0000"/>
        <bgColor indexed="55"/>
      </patternFill>
    </fill>
    <fill>
      <patternFill patternType="solid">
        <fgColor rgb="FFFF0000"/>
        <bgColor indexed="26"/>
      </patternFill>
    </fill>
    <fill>
      <patternFill patternType="solid">
        <fgColor rgb="FFFF0000"/>
        <bgColor indexed="41"/>
      </patternFill>
    </fill>
    <fill>
      <patternFill patternType="solid">
        <fgColor rgb="FFFF0000"/>
        <bgColor indexed="29"/>
      </patternFill>
    </fill>
    <fill>
      <patternFill patternType="solid">
        <fgColor rgb="FFFF0000"/>
        <bgColor indexed="44"/>
      </patternFill>
    </fill>
    <fill>
      <patternFill patternType="solid">
        <fgColor rgb="FFFF0000"/>
        <bgColor indexed="30"/>
      </patternFill>
    </fill>
    <fill>
      <patternFill patternType="solid">
        <fgColor rgb="FFFF0000"/>
        <bgColor indexed="22"/>
      </patternFill>
    </fill>
  </fills>
  <borders count="8">
    <border>
      <left/>
      <right/>
      <top/>
      <bottom/>
      <diagonal/>
    </border>
    <border>
      <left style="medium">
        <color indexed="10"/>
      </left>
      <right style="medium">
        <color indexed="10"/>
      </right>
      <top style="medium">
        <color indexed="10"/>
      </top>
      <bottom style="medium">
        <color indexed="10"/>
      </bottom>
      <diagonal/>
    </border>
    <border>
      <left/>
      <right style="hair">
        <color indexed="8"/>
      </right>
      <top/>
      <bottom/>
      <diagonal/>
    </border>
    <border>
      <left/>
      <right/>
      <top style="hair">
        <color indexed="8"/>
      </top>
      <bottom style="hair">
        <color indexed="8"/>
      </bottom>
      <diagonal/>
    </border>
    <border>
      <left style="thick">
        <color indexed="10"/>
      </left>
      <right style="thick">
        <color indexed="10"/>
      </right>
      <top style="thick">
        <color indexed="10"/>
      </top>
      <bottom/>
      <diagonal/>
    </border>
    <border>
      <left style="thick">
        <color indexed="10"/>
      </left>
      <right style="thick">
        <color indexed="10"/>
      </right>
      <top/>
      <bottom/>
      <diagonal/>
    </border>
    <border>
      <left style="thick">
        <color indexed="10"/>
      </left>
      <right style="thick">
        <color indexed="10"/>
      </right>
      <top/>
      <bottom style="thick">
        <color indexed="10"/>
      </bottom>
      <diagonal/>
    </border>
    <border>
      <left style="thick">
        <color indexed="10"/>
      </left>
      <right style="thick">
        <color indexed="10"/>
      </right>
      <top style="thick">
        <color indexed="10"/>
      </top>
      <bottom style="thick">
        <color indexed="10"/>
      </bottom>
      <diagonal/>
    </border>
  </borders>
  <cellStyleXfs count="3">
    <xf numFmtId="0" fontId="0" fillId="0" borderId="0"/>
    <xf numFmtId="0" fontId="1" fillId="0" borderId="0"/>
    <xf numFmtId="166" fontId="1" fillId="0" borderId="0"/>
  </cellStyleXfs>
  <cellXfs count="121">
    <xf numFmtId="0" fontId="0" fillId="0" borderId="0" xfId="0"/>
    <xf numFmtId="0" fontId="4" fillId="0" borderId="0" xfId="1" applyFont="1" applyFill="1" applyProtection="1">
      <protection hidden="1"/>
    </xf>
    <xf numFmtId="0" fontId="4" fillId="0" borderId="0" xfId="1" applyFont="1" applyProtection="1">
      <protection hidden="1"/>
    </xf>
    <xf numFmtId="0" fontId="4" fillId="2" borderId="0" xfId="1" applyFont="1" applyFill="1" applyProtection="1">
      <protection hidden="1"/>
    </xf>
    <xf numFmtId="0" fontId="4" fillId="3" borderId="0" xfId="1" applyFont="1" applyFill="1" applyProtection="1">
      <protection hidden="1"/>
    </xf>
    <xf numFmtId="0" fontId="4" fillId="0" borderId="1" xfId="1" applyFont="1" applyFill="1" applyBorder="1" applyAlignment="1" applyProtection="1">
      <alignment horizontal="center" vertical="top"/>
      <protection locked="0"/>
    </xf>
    <xf numFmtId="0" fontId="4" fillId="0" borderId="0" xfId="1" applyFont="1" applyFill="1" applyBorder="1" applyProtection="1">
      <protection hidden="1"/>
    </xf>
    <xf numFmtId="164" fontId="4" fillId="3" borderId="0" xfId="1" applyNumberFormat="1" applyFont="1" applyFill="1" applyProtection="1">
      <protection hidden="1"/>
    </xf>
    <xf numFmtId="0" fontId="4" fillId="2" borderId="0" xfId="1" applyFont="1" applyFill="1" applyBorder="1" applyProtection="1">
      <protection hidden="1"/>
    </xf>
    <xf numFmtId="165" fontId="4" fillId="2" borderId="0" xfId="1" applyNumberFormat="1" applyFont="1" applyFill="1" applyBorder="1" applyProtection="1">
      <protection hidden="1"/>
    </xf>
    <xf numFmtId="0" fontId="4" fillId="3" borderId="0" xfId="1" applyFont="1" applyFill="1" applyBorder="1" applyProtection="1">
      <protection hidden="1"/>
    </xf>
    <xf numFmtId="165" fontId="4" fillId="3" borderId="0" xfId="1" applyNumberFormat="1" applyFont="1" applyFill="1" applyBorder="1" applyProtection="1">
      <protection hidden="1"/>
    </xf>
    <xf numFmtId="0" fontId="4" fillId="4" borderId="0" xfId="1" applyFont="1" applyFill="1" applyBorder="1" applyAlignment="1" applyProtection="1">
      <alignment horizontal="left"/>
      <protection hidden="1"/>
    </xf>
    <xf numFmtId="0" fontId="5" fillId="4" borderId="0" xfId="1" applyFont="1" applyFill="1" applyBorder="1" applyAlignment="1" applyProtection="1">
      <alignment horizontal="left"/>
      <protection hidden="1"/>
    </xf>
    <xf numFmtId="0" fontId="6" fillId="5" borderId="0" xfId="1" applyFont="1" applyFill="1" applyBorder="1" applyAlignment="1" applyProtection="1">
      <alignment horizontal="left"/>
      <protection hidden="1"/>
    </xf>
    <xf numFmtId="165" fontId="6" fillId="5" borderId="0" xfId="1" applyNumberFormat="1" applyFont="1" applyFill="1" applyBorder="1" applyAlignment="1">
      <alignment horizontal="left"/>
    </xf>
    <xf numFmtId="0" fontId="4" fillId="0" borderId="2" xfId="1" applyFont="1" applyBorder="1" applyProtection="1">
      <protection hidden="1"/>
    </xf>
    <xf numFmtId="0" fontId="4" fillId="5" borderId="3" xfId="1" applyFont="1" applyFill="1" applyBorder="1" applyProtection="1">
      <protection hidden="1"/>
    </xf>
    <xf numFmtId="0" fontId="4" fillId="6" borderId="0" xfId="1" applyFont="1" applyFill="1" applyBorder="1" applyAlignment="1" applyProtection="1">
      <alignment vertical="top"/>
      <protection hidden="1"/>
    </xf>
    <xf numFmtId="0" fontId="4" fillId="6" borderId="0" xfId="1" applyFont="1" applyFill="1" applyBorder="1" applyAlignment="1" applyProtection="1">
      <alignment wrapText="1"/>
      <protection hidden="1"/>
    </xf>
    <xf numFmtId="0" fontId="4" fillId="6" borderId="0" xfId="1" applyFont="1" applyFill="1" applyBorder="1" applyProtection="1">
      <protection hidden="1"/>
    </xf>
    <xf numFmtId="165" fontId="4" fillId="6" borderId="0" xfId="1" applyNumberFormat="1" applyFont="1" applyFill="1" applyBorder="1" applyProtection="1"/>
    <xf numFmtId="0" fontId="4" fillId="6" borderId="4" xfId="1" applyFont="1" applyFill="1" applyBorder="1" applyAlignment="1" applyProtection="1">
      <alignment horizontal="center"/>
      <protection locked="0"/>
    </xf>
    <xf numFmtId="0" fontId="4" fillId="6" borderId="5" xfId="1" applyFont="1" applyFill="1" applyBorder="1" applyAlignment="1" applyProtection="1">
      <alignment horizontal="center"/>
      <protection locked="0"/>
    </xf>
    <xf numFmtId="0" fontId="4" fillId="6" borderId="0" xfId="1" applyFont="1" applyFill="1" applyBorder="1" applyAlignment="1" applyProtection="1">
      <alignment vertical="center"/>
      <protection hidden="1"/>
    </xf>
    <xf numFmtId="0" fontId="4" fillId="6" borderId="0" xfId="1" applyFont="1" applyFill="1" applyBorder="1" applyAlignment="1" applyProtection="1">
      <alignment vertical="center" wrapText="1"/>
      <protection hidden="1"/>
    </xf>
    <xf numFmtId="165" fontId="4" fillId="6" borderId="0" xfId="1" applyNumberFormat="1" applyFont="1" applyFill="1" applyBorder="1" applyAlignment="1" applyProtection="1">
      <alignment vertical="center"/>
    </xf>
    <xf numFmtId="0" fontId="4" fillId="6" borderId="5" xfId="1" applyFont="1" applyFill="1" applyBorder="1" applyAlignment="1" applyProtection="1">
      <alignment horizontal="center" vertical="center"/>
      <protection locked="0"/>
    </xf>
    <xf numFmtId="0" fontId="4" fillId="6" borderId="6" xfId="1" applyFont="1" applyFill="1" applyBorder="1" applyAlignment="1" applyProtection="1">
      <alignment horizontal="center" vertical="center"/>
      <protection locked="0"/>
    </xf>
    <xf numFmtId="165" fontId="6" fillId="6" borderId="0" xfId="1" applyNumberFormat="1" applyFont="1" applyFill="1" applyBorder="1" applyAlignment="1" applyProtection="1">
      <alignment horizontal="center" vertical="center"/>
    </xf>
    <xf numFmtId="0" fontId="6" fillId="6" borderId="0" xfId="1" applyNumberFormat="1" applyFont="1" applyFill="1" applyBorder="1" applyAlignment="1" applyProtection="1">
      <alignment horizontal="center" vertical="center"/>
    </xf>
    <xf numFmtId="0" fontId="6" fillId="7" borderId="0" xfId="1" applyFont="1" applyFill="1" applyBorder="1" applyProtection="1">
      <protection hidden="1"/>
    </xf>
    <xf numFmtId="165" fontId="6" fillId="7" borderId="0" xfId="1" applyNumberFormat="1" applyFont="1" applyFill="1" applyBorder="1" applyAlignment="1">
      <alignment horizontal="right"/>
    </xf>
    <xf numFmtId="0" fontId="4" fillId="7" borderId="0" xfId="1" applyFont="1" applyFill="1" applyProtection="1">
      <protection hidden="1"/>
    </xf>
    <xf numFmtId="0" fontId="4" fillId="8" borderId="0" xfId="1" applyFont="1" applyFill="1" applyBorder="1" applyProtection="1">
      <protection hidden="1"/>
    </xf>
    <xf numFmtId="165" fontId="4" fillId="8" borderId="0" xfId="1" applyNumberFormat="1" applyFont="1" applyFill="1" applyBorder="1" applyProtection="1"/>
    <xf numFmtId="0" fontId="4" fillId="8" borderId="4" xfId="1" applyFont="1" applyFill="1" applyBorder="1" applyAlignment="1" applyProtection="1">
      <alignment horizontal="center"/>
      <protection locked="0"/>
    </xf>
    <xf numFmtId="0" fontId="4" fillId="8" borderId="5" xfId="1" applyFont="1" applyFill="1" applyBorder="1" applyAlignment="1" applyProtection="1">
      <alignment horizontal="center"/>
      <protection locked="0"/>
    </xf>
    <xf numFmtId="0" fontId="4" fillId="8" borderId="6" xfId="1" applyFont="1" applyFill="1" applyBorder="1" applyAlignment="1" applyProtection="1">
      <alignment horizontal="center"/>
      <protection locked="0"/>
    </xf>
    <xf numFmtId="165" fontId="4" fillId="8" borderId="0" xfId="1" applyNumberFormat="1" applyFont="1" applyFill="1" applyBorder="1" applyAlignment="1" applyProtection="1">
      <alignment horizontal="center"/>
    </xf>
    <xf numFmtId="165" fontId="6" fillId="8" borderId="0" xfId="1" applyNumberFormat="1" applyFont="1" applyFill="1" applyBorder="1" applyAlignment="1" applyProtection="1">
      <alignment horizontal="center"/>
    </xf>
    <xf numFmtId="1" fontId="6" fillId="8" borderId="0" xfId="1" applyNumberFormat="1" applyFont="1" applyFill="1" applyBorder="1" applyAlignment="1" applyProtection="1">
      <alignment horizontal="center"/>
    </xf>
    <xf numFmtId="0" fontId="6" fillId="9" borderId="0" xfId="1" applyFont="1" applyFill="1" applyBorder="1" applyProtection="1">
      <protection hidden="1"/>
    </xf>
    <xf numFmtId="165" fontId="6" fillId="9" borderId="0" xfId="1" applyNumberFormat="1" applyFont="1" applyFill="1" applyBorder="1" applyAlignment="1">
      <alignment horizontal="right"/>
    </xf>
    <xf numFmtId="0" fontId="4" fillId="9" borderId="0" xfId="1" applyFont="1" applyFill="1" applyProtection="1">
      <protection hidden="1"/>
    </xf>
    <xf numFmtId="0" fontId="4" fillId="10" borderId="0" xfId="1" applyFont="1" applyFill="1" applyBorder="1" applyProtection="1">
      <protection hidden="1"/>
    </xf>
    <xf numFmtId="165" fontId="4" fillId="10" borderId="0" xfId="1" applyNumberFormat="1" applyFont="1" applyFill="1" applyBorder="1" applyProtection="1"/>
    <xf numFmtId="0" fontId="4" fillId="10" borderId="4" xfId="1" applyFont="1" applyFill="1" applyBorder="1" applyAlignment="1" applyProtection="1">
      <alignment horizontal="center"/>
      <protection locked="0"/>
    </xf>
    <xf numFmtId="0" fontId="4" fillId="10" borderId="5" xfId="1" applyFont="1" applyFill="1" applyBorder="1" applyAlignment="1" applyProtection="1">
      <alignment horizontal="center"/>
      <protection locked="0"/>
    </xf>
    <xf numFmtId="0" fontId="4" fillId="10" borderId="6" xfId="1" applyFont="1" applyFill="1" applyBorder="1" applyAlignment="1" applyProtection="1">
      <alignment horizontal="center"/>
      <protection locked="0"/>
    </xf>
    <xf numFmtId="165" fontId="4" fillId="10" borderId="0" xfId="1" applyNumberFormat="1" applyFont="1" applyFill="1" applyBorder="1" applyAlignment="1" applyProtection="1">
      <alignment horizontal="center"/>
    </xf>
    <xf numFmtId="165" fontId="6" fillId="10" borderId="0" xfId="1" applyNumberFormat="1" applyFont="1" applyFill="1" applyBorder="1" applyAlignment="1" applyProtection="1">
      <alignment horizontal="center"/>
    </xf>
    <xf numFmtId="0" fontId="6" fillId="10" borderId="0" xfId="1" applyNumberFormat="1" applyFont="1" applyFill="1" applyBorder="1" applyAlignment="1" applyProtection="1">
      <alignment horizontal="center"/>
    </xf>
    <xf numFmtId="0" fontId="6" fillId="2" borderId="0" xfId="1" applyFont="1" applyFill="1" applyBorder="1" applyProtection="1">
      <protection hidden="1"/>
    </xf>
    <xf numFmtId="165" fontId="6" fillId="2" borderId="0" xfId="1" applyNumberFormat="1" applyFont="1" applyFill="1" applyBorder="1" applyAlignment="1">
      <alignment horizontal="right"/>
    </xf>
    <xf numFmtId="165" fontId="6" fillId="2" borderId="0" xfId="1" applyNumberFormat="1" applyFont="1" applyFill="1" applyBorder="1" applyProtection="1">
      <protection hidden="1"/>
    </xf>
    <xf numFmtId="0" fontId="4" fillId="11" borderId="0" xfId="1" applyFont="1" applyFill="1" applyBorder="1" applyProtection="1">
      <protection hidden="1"/>
    </xf>
    <xf numFmtId="167" fontId="4" fillId="11" borderId="0" xfId="2" applyNumberFormat="1" applyFont="1" applyFill="1" applyBorder="1" applyAlignment="1" applyProtection="1"/>
    <xf numFmtId="0" fontId="4" fillId="11" borderId="7" xfId="1" applyFont="1" applyFill="1" applyBorder="1" applyAlignment="1" applyProtection="1">
      <alignment horizontal="center"/>
      <protection locked="0"/>
    </xf>
    <xf numFmtId="167" fontId="6" fillId="11" borderId="0" xfId="2" applyNumberFormat="1" applyFont="1" applyFill="1" applyBorder="1" applyAlignment="1" applyProtection="1">
      <alignment horizontal="center"/>
    </xf>
    <xf numFmtId="0" fontId="5" fillId="0" borderId="0" xfId="0" applyFont="1"/>
    <xf numFmtId="0" fontId="6" fillId="13" borderId="0" xfId="1" applyFont="1" applyFill="1" applyBorder="1" applyProtection="1">
      <protection hidden="1"/>
    </xf>
    <xf numFmtId="0" fontId="4" fillId="13" borderId="0" xfId="1" applyFont="1" applyFill="1" applyBorder="1" applyProtection="1">
      <protection hidden="1"/>
    </xf>
    <xf numFmtId="0" fontId="4" fillId="13" borderId="0" xfId="1" applyFont="1" applyFill="1" applyBorder="1" applyProtection="1"/>
    <xf numFmtId="0" fontId="4" fillId="13" borderId="0" xfId="1" applyFont="1" applyFill="1" applyBorder="1" applyAlignment="1" applyProtection="1">
      <alignment horizontal="center"/>
      <protection hidden="1"/>
    </xf>
    <xf numFmtId="0" fontId="4" fillId="14" borderId="0" xfId="1" applyFont="1" applyFill="1" applyBorder="1" applyProtection="1">
      <protection hidden="1"/>
    </xf>
    <xf numFmtId="165" fontId="4" fillId="14" borderId="0" xfId="1" applyNumberFormat="1" applyFont="1" applyFill="1" applyBorder="1" applyAlignment="1" applyProtection="1">
      <alignment horizontal="right"/>
    </xf>
    <xf numFmtId="165" fontId="4" fillId="14" borderId="0" xfId="1" applyNumberFormat="1" applyFont="1" applyFill="1" applyBorder="1" applyAlignment="1" applyProtection="1">
      <alignment horizontal="center"/>
    </xf>
    <xf numFmtId="0" fontId="4" fillId="14" borderId="7" xfId="1" applyFont="1" applyFill="1" applyBorder="1" applyAlignment="1" applyProtection="1">
      <alignment horizontal="center"/>
      <protection locked="0"/>
    </xf>
    <xf numFmtId="0" fontId="4" fillId="14" borderId="0" xfId="1" applyFont="1" applyFill="1" applyBorder="1" applyAlignment="1" applyProtection="1">
      <alignment horizontal="center"/>
      <protection hidden="1"/>
    </xf>
    <xf numFmtId="165" fontId="6" fillId="14" borderId="0" xfId="1" applyNumberFormat="1" applyFont="1" applyFill="1" applyBorder="1" applyAlignment="1" applyProtection="1">
      <alignment horizontal="center"/>
    </xf>
    <xf numFmtId="0" fontId="4" fillId="12" borderId="0" xfId="1" applyFont="1" applyFill="1" applyBorder="1" applyAlignment="1" applyProtection="1">
      <alignment wrapText="1"/>
      <protection hidden="1"/>
    </xf>
    <xf numFmtId="0" fontId="4" fillId="15" borderId="0" xfId="1" applyFont="1" applyFill="1" applyBorder="1" applyAlignment="1" applyProtection="1">
      <alignment horizontal="left" wrapText="1"/>
      <protection hidden="1"/>
    </xf>
    <xf numFmtId="0" fontId="4" fillId="15" borderId="0" xfId="1" applyFont="1" applyFill="1" applyBorder="1" applyProtection="1">
      <protection hidden="1"/>
    </xf>
    <xf numFmtId="165" fontId="4" fillId="15" borderId="0" xfId="1" applyNumberFormat="1" applyFont="1" applyFill="1" applyBorder="1" applyProtection="1"/>
    <xf numFmtId="0" fontId="4" fillId="15" borderId="7" xfId="1" applyFont="1" applyFill="1" applyBorder="1" applyAlignment="1" applyProtection="1">
      <alignment horizontal="center"/>
      <protection locked="0"/>
    </xf>
    <xf numFmtId="165" fontId="6" fillId="15" borderId="0" xfId="1" applyNumberFormat="1" applyFont="1" applyFill="1" applyBorder="1" applyAlignment="1" applyProtection="1">
      <alignment horizontal="center"/>
    </xf>
    <xf numFmtId="165" fontId="6" fillId="0" borderId="0" xfId="1" applyNumberFormat="1" applyFont="1" applyFill="1" applyBorder="1" applyProtection="1">
      <protection hidden="1"/>
    </xf>
    <xf numFmtId="0" fontId="4" fillId="15" borderId="0" xfId="1" applyFont="1" applyFill="1" applyBorder="1" applyAlignment="1" applyProtection="1">
      <alignment horizontal="left" vertical="top" wrapText="1"/>
      <protection hidden="1"/>
    </xf>
    <xf numFmtId="0" fontId="4" fillId="16" borderId="0" xfId="1" applyFont="1" applyFill="1" applyProtection="1">
      <protection hidden="1"/>
    </xf>
    <xf numFmtId="0" fontId="4" fillId="17" borderId="0" xfId="1" applyFont="1" applyFill="1" applyBorder="1" applyProtection="1">
      <protection hidden="1"/>
    </xf>
    <xf numFmtId="0" fontId="4" fillId="16" borderId="0" xfId="1" applyFont="1" applyFill="1" applyBorder="1" applyProtection="1">
      <protection hidden="1"/>
    </xf>
    <xf numFmtId="0" fontId="4" fillId="18" borderId="0" xfId="1" applyFont="1" applyFill="1" applyBorder="1" applyProtection="1">
      <protection hidden="1"/>
    </xf>
    <xf numFmtId="0" fontId="4" fillId="19" borderId="0" xfId="1" applyFont="1" applyFill="1" applyBorder="1" applyAlignment="1" applyProtection="1">
      <alignment horizontal="left"/>
      <protection hidden="1"/>
    </xf>
    <xf numFmtId="0" fontId="6" fillId="20" borderId="0" xfId="1" applyFont="1" applyFill="1" applyBorder="1" applyAlignment="1" applyProtection="1">
      <alignment horizontal="left"/>
      <protection hidden="1"/>
    </xf>
    <xf numFmtId="0" fontId="4" fillId="21" borderId="0" xfId="1" applyFont="1" applyFill="1" applyBorder="1" applyProtection="1">
      <protection hidden="1"/>
    </xf>
    <xf numFmtId="0" fontId="4" fillId="21" borderId="0" xfId="1" applyFont="1" applyFill="1" applyBorder="1" applyAlignment="1" applyProtection="1">
      <alignment vertical="center"/>
      <protection hidden="1"/>
    </xf>
    <xf numFmtId="0" fontId="6" fillId="22" borderId="0" xfId="1" applyFont="1" applyFill="1" applyBorder="1" applyProtection="1">
      <protection hidden="1"/>
    </xf>
    <xf numFmtId="0" fontId="6" fillId="23" borderId="0" xfId="1" applyFont="1" applyFill="1" applyBorder="1" applyProtection="1">
      <protection hidden="1"/>
    </xf>
    <xf numFmtId="0" fontId="4" fillId="24" borderId="0" xfId="1" applyFont="1" applyFill="1" applyBorder="1" applyProtection="1">
      <protection hidden="1"/>
    </xf>
    <xf numFmtId="0" fontId="6" fillId="25" borderId="0" xfId="1" applyFont="1" applyFill="1" applyBorder="1" applyProtection="1">
      <protection hidden="1"/>
    </xf>
    <xf numFmtId="0" fontId="6" fillId="16" borderId="0" xfId="1" applyFont="1" applyFill="1" applyBorder="1" applyProtection="1">
      <protection hidden="1"/>
    </xf>
    <xf numFmtId="0" fontId="4" fillId="26" borderId="0" xfId="1" applyFont="1" applyFill="1" applyBorder="1" applyProtection="1">
      <protection hidden="1"/>
    </xf>
    <xf numFmtId="0" fontId="5" fillId="17" borderId="0" xfId="0" applyFont="1" applyFill="1"/>
    <xf numFmtId="0" fontId="4" fillId="28" borderId="0" xfId="1" applyFont="1" applyFill="1" applyBorder="1" applyProtection="1">
      <protection hidden="1"/>
    </xf>
    <xf numFmtId="0" fontId="4" fillId="28" borderId="0" xfId="1" applyFont="1" applyFill="1" applyBorder="1" applyProtection="1"/>
    <xf numFmtId="0" fontId="4" fillId="29" borderId="0" xfId="1" applyFont="1" applyFill="1" applyBorder="1" applyAlignment="1" applyProtection="1">
      <alignment horizontal="right"/>
      <protection hidden="1"/>
    </xf>
    <xf numFmtId="0" fontId="4" fillId="29" borderId="0" xfId="1" applyFont="1" applyFill="1" applyBorder="1" applyProtection="1">
      <protection hidden="1"/>
    </xf>
    <xf numFmtId="0" fontId="4" fillId="29" borderId="0" xfId="1" applyFont="1" applyFill="1" applyBorder="1" applyProtection="1"/>
    <xf numFmtId="0" fontId="4" fillId="27" borderId="0" xfId="1" applyFont="1" applyFill="1" applyBorder="1" applyProtection="1">
      <protection hidden="1"/>
    </xf>
    <xf numFmtId="0" fontId="4" fillId="27" borderId="0" xfId="1" applyFont="1" applyFill="1" applyBorder="1" applyProtection="1"/>
    <xf numFmtId="0" fontId="4" fillId="17" borderId="0" xfId="1" applyFont="1" applyFill="1" applyProtection="1">
      <protection hidden="1"/>
    </xf>
    <xf numFmtId="1" fontId="6" fillId="3" borderId="0" xfId="1" applyNumberFormat="1" applyFont="1" applyFill="1" applyAlignment="1" applyProtection="1">
      <alignment horizontal="center"/>
      <protection hidden="1"/>
    </xf>
    <xf numFmtId="0" fontId="6" fillId="0" borderId="0" xfId="1" applyFont="1" applyAlignment="1" applyProtection="1">
      <alignment horizontal="right"/>
      <protection hidden="1"/>
    </xf>
    <xf numFmtId="0" fontId="4" fillId="0" borderId="0" xfId="1" applyFont="1" applyAlignment="1" applyProtection="1">
      <alignment horizontal="left" vertical="top" wrapText="1"/>
      <protection hidden="1"/>
    </xf>
    <xf numFmtId="0" fontId="4" fillId="0" borderId="0" xfId="1" applyFont="1" applyAlignment="1" applyProtection="1">
      <alignment horizontal="left" vertical="top"/>
      <protection hidden="1"/>
    </xf>
    <xf numFmtId="0" fontId="6" fillId="3" borderId="0" xfId="1" applyFont="1" applyFill="1" applyBorder="1" applyAlignment="1" applyProtection="1">
      <alignment horizontal="left" vertical="top" wrapText="1"/>
      <protection hidden="1"/>
    </xf>
    <xf numFmtId="0" fontId="6" fillId="0" borderId="0" xfId="1" applyFont="1" applyFill="1" applyBorder="1" applyAlignment="1" applyProtection="1">
      <alignment horizontal="left"/>
      <protection hidden="1"/>
    </xf>
    <xf numFmtId="165" fontId="6" fillId="6" borderId="0" xfId="1" applyNumberFormat="1" applyFont="1" applyFill="1" applyBorder="1" applyAlignment="1" applyProtection="1">
      <alignment horizontal="right" vertical="center"/>
    </xf>
    <xf numFmtId="0" fontId="6" fillId="6" borderId="0" xfId="1" applyFont="1" applyFill="1" applyBorder="1" applyAlignment="1" applyProtection="1">
      <alignment horizontal="right"/>
      <protection hidden="1"/>
    </xf>
    <xf numFmtId="0" fontId="6" fillId="8" borderId="0" xfId="1" applyFont="1" applyFill="1" applyBorder="1" applyAlignment="1" applyProtection="1">
      <alignment horizontal="right"/>
      <protection hidden="1"/>
    </xf>
    <xf numFmtId="165" fontId="6" fillId="10" borderId="0" xfId="1" applyNumberFormat="1" applyFont="1" applyFill="1" applyBorder="1" applyAlignment="1" applyProtection="1">
      <alignment horizontal="right"/>
    </xf>
    <xf numFmtId="0" fontId="6" fillId="11" borderId="0" xfId="1" applyFont="1" applyFill="1" applyBorder="1" applyAlignment="1" applyProtection="1">
      <alignment horizontal="right"/>
      <protection hidden="1"/>
    </xf>
    <xf numFmtId="0" fontId="6" fillId="15" borderId="0" xfId="1" applyFont="1" applyFill="1" applyBorder="1" applyAlignment="1" applyProtection="1">
      <alignment horizontal="right"/>
      <protection hidden="1"/>
    </xf>
    <xf numFmtId="0" fontId="4" fillId="14" borderId="0" xfId="1" applyFont="1" applyFill="1" applyBorder="1" applyAlignment="1" applyProtection="1">
      <alignment horizontal="right"/>
      <protection hidden="1"/>
    </xf>
    <xf numFmtId="0" fontId="6" fillId="14" borderId="0" xfId="1" applyFont="1" applyFill="1" applyBorder="1" applyAlignment="1" applyProtection="1">
      <alignment horizontal="right"/>
      <protection hidden="1"/>
    </xf>
    <xf numFmtId="0" fontId="6" fillId="12" borderId="0" xfId="1" applyFont="1" applyFill="1" applyBorder="1" applyAlignment="1" applyProtection="1">
      <alignment horizontal="left" wrapText="1"/>
      <protection hidden="1"/>
    </xf>
    <xf numFmtId="0" fontId="4" fillId="12" borderId="0" xfId="1" applyFont="1" applyFill="1" applyBorder="1" applyAlignment="1" applyProtection="1">
      <alignment horizontal="left" wrapText="1"/>
      <protection hidden="1"/>
    </xf>
    <xf numFmtId="0" fontId="4" fillId="27" borderId="0" xfId="1" applyFont="1" applyFill="1" applyBorder="1" applyAlignment="1" applyProtection="1">
      <alignment horizontal="left" wrapText="1"/>
      <protection hidden="1"/>
    </xf>
    <xf numFmtId="0" fontId="4" fillId="12" borderId="0" xfId="1" applyFont="1" applyFill="1" applyBorder="1" applyAlignment="1" applyProtection="1">
      <alignment horizontal="left" wrapText="1"/>
    </xf>
    <xf numFmtId="0" fontId="4" fillId="15" borderId="0" xfId="1" applyFont="1" applyFill="1" applyBorder="1" applyAlignment="1" applyProtection="1">
      <alignment horizontal="right"/>
      <protection hidden="1"/>
    </xf>
  </cellXfs>
  <cellStyles count="3">
    <cellStyle name="Excel Built-in Normal" xfId="1"/>
    <cellStyle name="Standard" xfId="0" builtinId="0"/>
    <cellStyle name="Währung" xfId="2"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00FFFF"/>
      <rgbColor rgb="00800000"/>
      <rgbColor rgb="00008000"/>
      <rgbColor rgb="00000080"/>
      <rgbColor rgb="00808000"/>
      <rgbColor rgb="00800080"/>
      <rgbColor rgb="00008080"/>
      <rgbColor rgb="00CCCCCC"/>
      <rgbColor rgb="00808080"/>
      <rgbColor rgb="008EA9DB"/>
      <rgbColor rgb="00993366"/>
      <rgbColor rgb="00E2F0D9"/>
      <rgbColor rgb="00DAE3F3"/>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0E399"/>
      <rgbColor rgb="00E2F5D7"/>
      <rgbColor rgb="00FFE699"/>
      <rgbColor rgb="00A9D18E"/>
      <rgbColor rgb="00FFA7A7"/>
      <rgbColor rgb="00CC99FF"/>
      <rgbColor rgb="00FFD966"/>
      <rgbColor rgb="002E75B6"/>
      <rgbColor rgb="0033CCCC"/>
      <rgbColor rgb="0092D050"/>
      <rgbColor rgb="00FFC000"/>
      <rgbColor rgb="00FF9900"/>
      <rgbColor rgb="00FF6600"/>
      <rgbColor rgb="00666699"/>
      <rgbColor rgb="008FAAD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67"/>
  <sheetViews>
    <sheetView tabSelected="1" zoomScale="85" zoomScaleNormal="85" zoomScaleSheetLayoutView="90" workbookViewId="0">
      <selection activeCell="C9" sqref="C9"/>
    </sheetView>
  </sheetViews>
  <sheetFormatPr baseColWidth="10" defaultColWidth="11.44140625" defaultRowHeight="15.6" x14ac:dyDescent="0.3"/>
  <cols>
    <col min="1" max="1" width="36.6640625" style="2" customWidth="1"/>
    <col min="2" max="2" width="52.109375" style="2" customWidth="1"/>
    <col min="3" max="3" width="11.5546875" style="2" customWidth="1"/>
    <col min="4" max="4" width="11.44140625" style="101" hidden="1" customWidth="1"/>
    <col min="5" max="5" width="16.44140625" style="101" hidden="1" customWidth="1"/>
    <col min="6" max="7" width="11.44140625" style="101" hidden="1" customWidth="1"/>
    <col min="8" max="8" width="16" style="2" customWidth="1"/>
    <col min="9" max="9" width="20.88671875" style="4" customWidth="1"/>
    <col min="10" max="10" width="10" style="2" customWidth="1"/>
    <col min="11" max="16384" width="11.44140625" style="2"/>
  </cols>
  <sheetData>
    <row r="1" spans="1:256" ht="47.25" customHeight="1" x14ac:dyDescent="0.3">
      <c r="A1" s="106" t="s">
        <v>71</v>
      </c>
      <c r="B1" s="106"/>
      <c r="C1" s="106"/>
      <c r="D1" s="106"/>
      <c r="E1" s="106"/>
      <c r="F1" s="106"/>
      <c r="G1" s="106"/>
      <c r="H1" s="106"/>
      <c r="I1" s="106"/>
      <c r="J1" s="1"/>
    </row>
    <row r="2" spans="1:256" ht="39.75" customHeight="1" thickBot="1" x14ac:dyDescent="0.35">
      <c r="A2" s="106"/>
      <c r="B2" s="106"/>
      <c r="C2" s="106"/>
      <c r="D2" s="106"/>
      <c r="E2" s="106"/>
      <c r="F2" s="106"/>
      <c r="G2" s="106"/>
      <c r="H2" s="106"/>
      <c r="I2" s="106"/>
      <c r="J2" s="1"/>
    </row>
    <row r="3" spans="1:256" ht="15" hidden="1" customHeight="1" x14ac:dyDescent="0.3">
      <c r="A3" s="3" t="s">
        <v>0</v>
      </c>
      <c r="B3" s="3"/>
      <c r="C3" s="3"/>
      <c r="D3" s="79"/>
      <c r="E3" s="79"/>
      <c r="F3" s="79"/>
      <c r="G3" s="79"/>
      <c r="H3" s="3"/>
      <c r="J3" s="1"/>
    </row>
    <row r="4" spans="1:256" ht="15" hidden="1" customHeight="1" x14ac:dyDescent="0.3">
      <c r="A4" s="3"/>
      <c r="B4" s="3"/>
      <c r="C4" s="3"/>
      <c r="D4" s="79"/>
      <c r="E4" s="79"/>
      <c r="F4" s="79"/>
      <c r="G4" s="79"/>
      <c r="H4" s="3"/>
      <c r="J4" s="1"/>
    </row>
    <row r="5" spans="1:256" ht="15" hidden="1" customHeight="1" x14ac:dyDescent="0.3">
      <c r="A5" s="3" t="s">
        <v>1</v>
      </c>
      <c r="B5" s="3">
        <v>9.6</v>
      </c>
      <c r="C5" s="3"/>
      <c r="D5" s="79"/>
      <c r="E5" s="79"/>
      <c r="F5" s="79"/>
      <c r="G5" s="79"/>
      <c r="H5" s="3"/>
      <c r="J5" s="1"/>
    </row>
    <row r="6" spans="1:256" ht="15" hidden="1" customHeight="1" thickBot="1" x14ac:dyDescent="0.35">
      <c r="A6" s="3" t="s">
        <v>2</v>
      </c>
      <c r="B6" s="3">
        <v>9.1300000000000008</v>
      </c>
      <c r="C6" s="3"/>
      <c r="D6" s="79"/>
      <c r="E6" s="79"/>
      <c r="F6" s="79"/>
      <c r="G6" s="79"/>
      <c r="H6" s="3"/>
      <c r="J6" s="1"/>
    </row>
    <row r="7" spans="1:256" ht="14.25" customHeight="1" thickBot="1" x14ac:dyDescent="0.35">
      <c r="A7" s="107" t="s">
        <v>72</v>
      </c>
      <c r="B7" s="107"/>
      <c r="C7" s="5">
        <v>1</v>
      </c>
      <c r="D7" s="80"/>
      <c r="E7" s="80"/>
      <c r="F7" s="80"/>
      <c r="G7" s="80"/>
      <c r="H7" s="6"/>
      <c r="I7" s="7"/>
      <c r="J7" s="1"/>
    </row>
    <row r="8" spans="1:256" ht="16.5" hidden="1" customHeight="1" x14ac:dyDescent="0.3">
      <c r="A8" s="8" t="s">
        <v>3</v>
      </c>
      <c r="B8" s="8">
        <v>1</v>
      </c>
      <c r="C8" s="8"/>
      <c r="D8" s="81"/>
      <c r="E8" s="81"/>
      <c r="F8" s="81"/>
      <c r="G8" s="81"/>
      <c r="H8" s="9"/>
      <c r="I8" s="7"/>
      <c r="J8" s="1"/>
    </row>
    <row r="9" spans="1:256" s="4" customFormat="1" x14ac:dyDescent="0.3">
      <c r="A9" s="10"/>
      <c r="B9" s="10"/>
      <c r="C9" s="10"/>
      <c r="D9" s="82"/>
      <c r="E9" s="82"/>
      <c r="F9" s="82"/>
      <c r="G9" s="82"/>
      <c r="H9" s="11"/>
      <c r="I9" s="7"/>
    </row>
    <row r="10" spans="1:256" ht="19.95" customHeight="1" x14ac:dyDescent="0.3">
      <c r="A10" s="12" t="s">
        <v>4</v>
      </c>
      <c r="B10" s="12" t="s">
        <v>5</v>
      </c>
      <c r="C10" s="12" t="s">
        <v>6</v>
      </c>
      <c r="D10" s="83" t="s">
        <v>7</v>
      </c>
      <c r="E10" s="83" t="s">
        <v>8</v>
      </c>
      <c r="F10" s="83" t="s">
        <v>9</v>
      </c>
      <c r="G10" s="83"/>
      <c r="H10" s="12" t="s">
        <v>10</v>
      </c>
      <c r="I10" s="13" t="s">
        <v>11</v>
      </c>
      <c r="J10" s="1"/>
    </row>
    <row r="11" spans="1:256" s="4" customFormat="1" ht="12.6" customHeight="1" x14ac:dyDescent="0.3">
      <c r="A11" s="12"/>
      <c r="B11" s="12"/>
      <c r="C11" s="12"/>
      <c r="D11" s="83"/>
      <c r="E11" s="83"/>
      <c r="F11" s="83"/>
      <c r="G11" s="83"/>
      <c r="H11" s="12"/>
      <c r="I11" s="13"/>
    </row>
    <row r="12" spans="1:256" ht="16.2" thickBot="1" x14ac:dyDescent="0.35">
      <c r="A12" s="14" t="s">
        <v>12</v>
      </c>
      <c r="B12" s="14"/>
      <c r="C12" s="14"/>
      <c r="D12" s="84"/>
      <c r="E12" s="84"/>
      <c r="F12" s="84"/>
      <c r="G12" s="84"/>
      <c r="H12" s="15"/>
      <c r="I12" s="15"/>
      <c r="J12" s="1"/>
      <c r="M12" s="16"/>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row>
    <row r="13" spans="1:256" ht="16.2" thickTop="1" x14ac:dyDescent="0.3">
      <c r="A13" s="18" t="s">
        <v>13</v>
      </c>
      <c r="B13" s="19" t="s">
        <v>14</v>
      </c>
      <c r="C13" s="20">
        <v>22</v>
      </c>
      <c r="D13" s="85">
        <f>C13*$B$5</f>
        <v>211.2</v>
      </c>
      <c r="E13" s="85">
        <f>(C13*$B$6)*$B$8</f>
        <v>200.86</v>
      </c>
      <c r="F13" s="86">
        <v>55</v>
      </c>
      <c r="G13" s="85"/>
      <c r="H13" s="21">
        <f>(D13*$B$8+E13)*$C$7+F13</f>
        <v>467.06</v>
      </c>
      <c r="I13" s="22" t="s">
        <v>68</v>
      </c>
      <c r="J13" s="1"/>
    </row>
    <row r="14" spans="1:256" x14ac:dyDescent="0.3">
      <c r="A14" s="18" t="s">
        <v>15</v>
      </c>
      <c r="B14" s="20" t="s">
        <v>16</v>
      </c>
      <c r="C14" s="20">
        <v>14</v>
      </c>
      <c r="D14" s="85">
        <f>C14*$B$5</f>
        <v>134.4</v>
      </c>
      <c r="E14" s="85">
        <f>(C14*$B$6)*$B$8</f>
        <v>127.82000000000001</v>
      </c>
      <c r="F14" s="86">
        <v>45</v>
      </c>
      <c r="G14" s="85"/>
      <c r="H14" s="21">
        <f>(D14*$B$8+E14)*$C$7+F14</f>
        <v>307.22000000000003</v>
      </c>
      <c r="I14" s="23" t="s">
        <v>68</v>
      </c>
      <c r="J14" s="1"/>
    </row>
    <row r="15" spans="1:256" x14ac:dyDescent="0.3">
      <c r="A15" s="18" t="s">
        <v>17</v>
      </c>
      <c r="B15" s="20" t="s">
        <v>18</v>
      </c>
      <c r="C15" s="20">
        <v>13</v>
      </c>
      <c r="D15" s="85">
        <f>C15*$B$5</f>
        <v>124.8</v>
      </c>
      <c r="E15" s="85">
        <f>(C15*$B$6)*$B$8</f>
        <v>118.69000000000001</v>
      </c>
      <c r="F15" s="86">
        <v>40</v>
      </c>
      <c r="G15" s="85"/>
      <c r="H15" s="21">
        <f>(D15*$B$8+E15)*$C$7+F15</f>
        <v>283.49</v>
      </c>
      <c r="I15" s="23" t="s">
        <v>68</v>
      </c>
      <c r="J15" s="1"/>
    </row>
    <row r="16" spans="1:256" x14ac:dyDescent="0.3">
      <c r="A16" s="18" t="s">
        <v>19</v>
      </c>
      <c r="B16" s="20" t="s">
        <v>20</v>
      </c>
      <c r="C16" s="20">
        <v>21</v>
      </c>
      <c r="D16" s="85">
        <f>C16*$B$5</f>
        <v>201.6</v>
      </c>
      <c r="E16" s="85">
        <f>(C16*$B$6)*$B$8</f>
        <v>191.73000000000002</v>
      </c>
      <c r="F16" s="86">
        <v>50</v>
      </c>
      <c r="G16" s="85"/>
      <c r="H16" s="21">
        <f>(D16*$B$8+E16)*$C$7+F16</f>
        <v>443.33000000000004</v>
      </c>
      <c r="I16" s="23" t="s">
        <v>68</v>
      </c>
      <c r="J16" s="1"/>
    </row>
    <row r="17" spans="1:256" ht="31.2" x14ac:dyDescent="0.3">
      <c r="A17" s="24" t="s">
        <v>21</v>
      </c>
      <c r="B17" s="25" t="s">
        <v>61</v>
      </c>
      <c r="C17" s="24"/>
      <c r="D17" s="86">
        <v>60</v>
      </c>
      <c r="E17" s="86"/>
      <c r="F17" s="86">
        <v>85</v>
      </c>
      <c r="G17" s="86"/>
      <c r="H17" s="26">
        <f>(D17*$C$7+F17)*B8</f>
        <v>145</v>
      </c>
      <c r="I17" s="27" t="s">
        <v>68</v>
      </c>
      <c r="J17" s="1"/>
    </row>
    <row r="18" spans="1:256" x14ac:dyDescent="0.3">
      <c r="A18" s="20" t="s">
        <v>22</v>
      </c>
      <c r="B18" s="20" t="s">
        <v>60</v>
      </c>
      <c r="C18" s="20"/>
      <c r="D18" s="85">
        <v>60</v>
      </c>
      <c r="E18" s="85"/>
      <c r="F18" s="86">
        <v>135</v>
      </c>
      <c r="G18" s="85"/>
      <c r="H18" s="21">
        <f>(D18*$C$7+F18)*B8</f>
        <v>195</v>
      </c>
      <c r="I18" s="23" t="s">
        <v>68</v>
      </c>
      <c r="J18" s="1"/>
    </row>
    <row r="19" spans="1:256" x14ac:dyDescent="0.3">
      <c r="A19" s="20" t="s">
        <v>24</v>
      </c>
      <c r="B19" s="20" t="s">
        <v>25</v>
      </c>
      <c r="C19" s="20"/>
      <c r="D19" s="85">
        <v>10</v>
      </c>
      <c r="E19" s="85"/>
      <c r="F19" s="86">
        <v>20</v>
      </c>
      <c r="G19" s="85"/>
      <c r="H19" s="21">
        <f>(D19*$C$7+F19)*B8</f>
        <v>30</v>
      </c>
      <c r="I19" s="23" t="s">
        <v>68</v>
      </c>
      <c r="J19" s="1"/>
    </row>
    <row r="20" spans="1:256" x14ac:dyDescent="0.3">
      <c r="A20" s="20" t="s">
        <v>26</v>
      </c>
      <c r="B20" s="20" t="s">
        <v>27</v>
      </c>
      <c r="C20" s="20"/>
      <c r="D20" s="85">
        <v>10</v>
      </c>
      <c r="E20" s="85"/>
      <c r="F20" s="86">
        <v>15</v>
      </c>
      <c r="G20" s="85"/>
      <c r="H20" s="21">
        <f>(D20*$C$7+F20)*B8</f>
        <v>25</v>
      </c>
      <c r="I20" s="23" t="s">
        <v>68</v>
      </c>
      <c r="J20" s="1"/>
    </row>
    <row r="21" spans="1:256" ht="31.8" thickBot="1" x14ac:dyDescent="0.35">
      <c r="A21" s="18" t="s">
        <v>28</v>
      </c>
      <c r="B21" s="19" t="s">
        <v>29</v>
      </c>
      <c r="C21" s="20"/>
      <c r="D21" s="85">
        <v>120</v>
      </c>
      <c r="E21" s="85"/>
      <c r="F21" s="85"/>
      <c r="G21" s="85"/>
      <c r="H21" s="26">
        <f>(D21+(10*(C7-1)))*B8</f>
        <v>120</v>
      </c>
      <c r="I21" s="28" t="s">
        <v>68</v>
      </c>
      <c r="J21" s="1"/>
    </row>
    <row r="22" spans="1:256" ht="16.2" thickTop="1" x14ac:dyDescent="0.3">
      <c r="A22" s="18"/>
      <c r="B22" s="18"/>
      <c r="C22" s="20"/>
      <c r="D22" s="85"/>
      <c r="E22" s="85"/>
      <c r="F22" s="85"/>
      <c r="G22" s="85"/>
      <c r="H22" s="26"/>
      <c r="I22" s="26"/>
      <c r="J22" s="1"/>
    </row>
    <row r="23" spans="1:256" x14ac:dyDescent="0.3">
      <c r="A23" s="18"/>
      <c r="B23" s="18"/>
      <c r="C23" s="108" t="s">
        <v>30</v>
      </c>
      <c r="D23" s="108"/>
      <c r="E23" s="108"/>
      <c r="F23" s="108"/>
      <c r="G23" s="108"/>
      <c r="H23" s="108"/>
      <c r="I23" s="29">
        <f>(IF(I13="x",H13,0))+(IF(I14="x",H14,0))+(IF(I15="x",H15,0))+(IF(I16="x",H16,0))+(IF(I17="x",H17,0))+(IF(I18="x",H18,0))+(IF(I19="x",H19,0))+(IF(I20="x",H20,0))+(IF(I21="x",H21,0))</f>
        <v>0</v>
      </c>
      <c r="J23" s="1"/>
    </row>
    <row r="24" spans="1:256" s="4" customFormat="1" x14ac:dyDescent="0.3">
      <c r="A24" s="18"/>
      <c r="B24" s="18"/>
      <c r="C24" s="109" t="s">
        <v>31</v>
      </c>
      <c r="D24" s="109"/>
      <c r="E24" s="109"/>
      <c r="F24" s="109"/>
      <c r="G24" s="109"/>
      <c r="H24" s="109"/>
      <c r="I24" s="30">
        <f>(IF(I14="x",C14,0))+(IF(I15="x",C15,0))+(IF(I16="x",C16,0))+(IF(I17="x",C17,0))+(IF(I18="x",C18,0))+(IF(I19="x",C19,0))+(IF(I20="x",C20,0))+(IF(I21="x",C21,0))+(IF(I13="x",C13,0))</f>
        <v>0</v>
      </c>
    </row>
    <row r="25" spans="1:256" s="4" customFormat="1" x14ac:dyDescent="0.3">
      <c r="A25" s="18"/>
      <c r="B25" s="18"/>
      <c r="C25" s="20"/>
      <c r="D25" s="85"/>
      <c r="E25" s="85"/>
      <c r="F25" s="85"/>
      <c r="G25" s="85"/>
      <c r="H25" s="26"/>
      <c r="I25" s="26"/>
    </row>
    <row r="26" spans="1:256" ht="16.2" thickBot="1" x14ac:dyDescent="0.35">
      <c r="A26" s="31" t="s">
        <v>32</v>
      </c>
      <c r="B26" s="31"/>
      <c r="C26" s="31"/>
      <c r="D26" s="87"/>
      <c r="E26" s="87"/>
      <c r="F26" s="88"/>
      <c r="G26" s="87"/>
      <c r="H26" s="32"/>
      <c r="I26" s="32"/>
      <c r="J26" s="1"/>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row>
    <row r="27" spans="1:256" ht="16.2" thickTop="1" x14ac:dyDescent="0.3">
      <c r="A27" s="34" t="s">
        <v>33</v>
      </c>
      <c r="B27" s="34" t="s">
        <v>34</v>
      </c>
      <c r="C27" s="34">
        <v>13</v>
      </c>
      <c r="D27" s="89">
        <f>C27*$B$5</f>
        <v>124.8</v>
      </c>
      <c r="E27" s="89">
        <f>(C27*$B$6)*$B$8</f>
        <v>118.69000000000001</v>
      </c>
      <c r="F27" s="89">
        <v>45</v>
      </c>
      <c r="G27" s="89"/>
      <c r="H27" s="35">
        <f>(D27*$B$8+E27)*$C$7+F27</f>
        <v>288.49</v>
      </c>
      <c r="I27" s="36" t="s">
        <v>68</v>
      </c>
      <c r="J27" s="1"/>
    </row>
    <row r="28" spans="1:256" x14ac:dyDescent="0.3">
      <c r="A28" s="34" t="s">
        <v>35</v>
      </c>
      <c r="B28" s="34" t="s">
        <v>36</v>
      </c>
      <c r="C28" s="34">
        <v>10</v>
      </c>
      <c r="D28" s="89">
        <f>C28*$B$5</f>
        <v>96</v>
      </c>
      <c r="E28" s="89">
        <f>(C28*$B$6)*$B$8</f>
        <v>91.300000000000011</v>
      </c>
      <c r="F28" s="89">
        <v>45</v>
      </c>
      <c r="G28" s="89"/>
      <c r="H28" s="35">
        <f>(D28*$B$8+E28)*$C$7+F28</f>
        <v>232.3</v>
      </c>
      <c r="I28" s="37" t="s">
        <v>68</v>
      </c>
      <c r="J28" s="1"/>
    </row>
    <row r="29" spans="1:256" ht="16.2" thickBot="1" x14ac:dyDescent="0.35">
      <c r="A29" s="34" t="s">
        <v>37</v>
      </c>
      <c r="B29" s="34" t="s">
        <v>23</v>
      </c>
      <c r="C29" s="34"/>
      <c r="D29" s="89">
        <v>30</v>
      </c>
      <c r="E29" s="89"/>
      <c r="F29" s="89">
        <v>45</v>
      </c>
      <c r="G29" s="89"/>
      <c r="H29" s="35">
        <f>(D29*$C$7+F29)*B8</f>
        <v>75</v>
      </c>
      <c r="I29" s="38" t="s">
        <v>68</v>
      </c>
      <c r="J29" s="1"/>
    </row>
    <row r="30" spans="1:256" ht="16.2" thickTop="1" x14ac:dyDescent="0.3">
      <c r="A30" s="34"/>
      <c r="B30" s="34"/>
      <c r="C30" s="34"/>
      <c r="D30" s="89"/>
      <c r="E30" s="89"/>
      <c r="F30" s="89"/>
      <c r="G30" s="89"/>
      <c r="H30" s="35"/>
      <c r="I30" s="39"/>
      <c r="J30" s="1"/>
    </row>
    <row r="31" spans="1:256" x14ac:dyDescent="0.3">
      <c r="A31" s="34"/>
      <c r="B31" s="34"/>
      <c r="C31" s="110" t="s">
        <v>30</v>
      </c>
      <c r="D31" s="110"/>
      <c r="E31" s="110"/>
      <c r="F31" s="110"/>
      <c r="G31" s="110"/>
      <c r="H31" s="110"/>
      <c r="I31" s="40">
        <f>(IF(I27="x",H27,0))+(IF(I28="x",H28,0))+(IF(I29="x",H29,0))</f>
        <v>0</v>
      </c>
      <c r="J31" s="1"/>
    </row>
    <row r="32" spans="1:256" x14ac:dyDescent="0.3">
      <c r="A32" s="34"/>
      <c r="B32" s="34"/>
      <c r="C32" s="110" t="s">
        <v>31</v>
      </c>
      <c r="D32" s="110"/>
      <c r="E32" s="110"/>
      <c r="F32" s="110"/>
      <c r="G32" s="110"/>
      <c r="H32" s="110"/>
      <c r="I32" s="41">
        <f>(IF(I28="x",C28,0))+(IF(I29="x",C29,0))+(IF(I27="x",C27,0))</f>
        <v>0</v>
      </c>
      <c r="J32" s="1"/>
    </row>
    <row r="33" spans="1:256" s="4" customFormat="1" x14ac:dyDescent="0.3">
      <c r="A33" s="34"/>
      <c r="B33" s="34"/>
      <c r="C33" s="34"/>
      <c r="D33" s="89"/>
      <c r="E33" s="89"/>
      <c r="F33" s="89"/>
      <c r="G33" s="89"/>
      <c r="H33" s="35"/>
      <c r="I33" s="35"/>
    </row>
    <row r="34" spans="1:256" ht="16.2" thickBot="1" x14ac:dyDescent="0.35">
      <c r="A34" s="42" t="s">
        <v>38</v>
      </c>
      <c r="B34" s="42"/>
      <c r="C34" s="42"/>
      <c r="D34" s="90"/>
      <c r="E34" s="90"/>
      <c r="F34" s="90"/>
      <c r="G34" s="90"/>
      <c r="H34" s="43"/>
      <c r="I34" s="43"/>
      <c r="J34" s="1"/>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row>
    <row r="35" spans="1:256" ht="16.2" thickTop="1" x14ac:dyDescent="0.3">
      <c r="A35" s="45" t="s">
        <v>39</v>
      </c>
      <c r="B35" s="45" t="s">
        <v>40</v>
      </c>
      <c r="C35" s="45">
        <v>14</v>
      </c>
      <c r="D35" s="82">
        <f>C35*$B$5</f>
        <v>134.4</v>
      </c>
      <c r="E35" s="82">
        <f>(C35*$B$6)*$B$8</f>
        <v>127.82000000000001</v>
      </c>
      <c r="F35" s="82">
        <v>55</v>
      </c>
      <c r="G35" s="82"/>
      <c r="H35" s="46">
        <f>(D35*$B$8+E35)*$C$7+F35</f>
        <v>317.22000000000003</v>
      </c>
      <c r="I35" s="47" t="s">
        <v>68</v>
      </c>
      <c r="J35" s="1"/>
    </row>
    <row r="36" spans="1:256" x14ac:dyDescent="0.3">
      <c r="A36" s="45" t="s">
        <v>41</v>
      </c>
      <c r="B36" s="45" t="s">
        <v>42</v>
      </c>
      <c r="C36" s="45">
        <v>15</v>
      </c>
      <c r="D36" s="82">
        <f>C36*$B$5</f>
        <v>144</v>
      </c>
      <c r="E36" s="82">
        <f>(C36*$B$6)*$B$8</f>
        <v>136.95000000000002</v>
      </c>
      <c r="F36" s="82">
        <v>55</v>
      </c>
      <c r="G36" s="82"/>
      <c r="H36" s="46">
        <f>(D36*$B$8+E36)*$C$7+F36</f>
        <v>335.95000000000005</v>
      </c>
      <c r="I36" s="48" t="s">
        <v>68</v>
      </c>
      <c r="J36" s="1"/>
    </row>
    <row r="37" spans="1:256" ht="16.2" thickBot="1" x14ac:dyDescent="0.35">
      <c r="A37" s="45" t="s">
        <v>43</v>
      </c>
      <c r="B37" s="45" t="s">
        <v>44</v>
      </c>
      <c r="C37" s="45">
        <v>9</v>
      </c>
      <c r="D37" s="82">
        <f>C37*$B$5</f>
        <v>86.399999999999991</v>
      </c>
      <c r="E37" s="82">
        <f>(C37*$B$6)*$B$8</f>
        <v>82.17</v>
      </c>
      <c r="F37" s="82">
        <v>55</v>
      </c>
      <c r="G37" s="82"/>
      <c r="H37" s="46">
        <f>(D37*$B$8+E37)*$C$7+F37</f>
        <v>223.57</v>
      </c>
      <c r="I37" s="49" t="s">
        <v>68</v>
      </c>
      <c r="J37" s="1"/>
    </row>
    <row r="38" spans="1:256" ht="16.2" thickTop="1" x14ac:dyDescent="0.3">
      <c r="A38" s="45"/>
      <c r="B38" s="45"/>
      <c r="C38" s="45"/>
      <c r="D38" s="82"/>
      <c r="E38" s="82"/>
      <c r="F38" s="82"/>
      <c r="G38" s="82"/>
      <c r="H38" s="46"/>
      <c r="I38" s="50"/>
      <c r="J38" s="1"/>
    </row>
    <row r="39" spans="1:256" x14ac:dyDescent="0.3">
      <c r="A39" s="45"/>
      <c r="B39" s="45"/>
      <c r="C39" s="111" t="s">
        <v>30</v>
      </c>
      <c r="D39" s="111"/>
      <c r="E39" s="111"/>
      <c r="F39" s="111"/>
      <c r="G39" s="111"/>
      <c r="H39" s="111"/>
      <c r="I39" s="51">
        <f>(IF(I35="x",H35,0))+(IF(I36="x",H36,0))+(IF(I37="x",H37,0))</f>
        <v>0</v>
      </c>
      <c r="J39" s="1"/>
    </row>
    <row r="40" spans="1:256" x14ac:dyDescent="0.3">
      <c r="A40" s="45"/>
      <c r="B40" s="45"/>
      <c r="C40" s="111" t="s">
        <v>31</v>
      </c>
      <c r="D40" s="111"/>
      <c r="E40" s="111"/>
      <c r="F40" s="111"/>
      <c r="G40" s="111"/>
      <c r="H40" s="111"/>
      <c r="I40" s="52">
        <f>(IF(I36="x",C36,0))+(IF(I37="x",C37,0))+(IF(I35="x",C35,0))</f>
        <v>0</v>
      </c>
      <c r="J40" s="1"/>
    </row>
    <row r="41" spans="1:256" s="4" customFormat="1" x14ac:dyDescent="0.3">
      <c r="A41" s="45"/>
      <c r="B41" s="45"/>
      <c r="C41" s="45"/>
      <c r="D41" s="82"/>
      <c r="E41" s="82"/>
      <c r="F41" s="82"/>
      <c r="G41" s="82"/>
      <c r="H41" s="46"/>
      <c r="I41" s="46"/>
    </row>
    <row r="42" spans="1:256" ht="16.2" thickBot="1" x14ac:dyDescent="0.35">
      <c r="A42" s="53" t="s">
        <v>45</v>
      </c>
      <c r="B42" s="53"/>
      <c r="C42" s="53"/>
      <c r="D42" s="91"/>
      <c r="E42" s="91"/>
      <c r="F42" s="91"/>
      <c r="G42" s="91"/>
      <c r="H42" s="54"/>
      <c r="I42" s="55"/>
      <c r="J42" s="1"/>
    </row>
    <row r="43" spans="1:256" ht="16.8" thickTop="1" thickBot="1" x14ac:dyDescent="0.35">
      <c r="A43" s="56" t="s">
        <v>46</v>
      </c>
      <c r="B43" s="56" t="s">
        <v>47</v>
      </c>
      <c r="C43" s="56"/>
      <c r="D43" s="92">
        <v>20</v>
      </c>
      <c r="E43" s="92"/>
      <c r="F43" s="92">
        <v>35</v>
      </c>
      <c r="G43" s="92"/>
      <c r="H43" s="57">
        <f>(D43*$C$7+F43)*B8</f>
        <v>55</v>
      </c>
      <c r="I43" s="58" t="s">
        <v>68</v>
      </c>
      <c r="J43" s="1"/>
    </row>
    <row r="44" spans="1:256" ht="16.2" thickTop="1" x14ac:dyDescent="0.3">
      <c r="A44" s="56"/>
      <c r="B44" s="56"/>
      <c r="C44" s="56"/>
      <c r="D44" s="92"/>
      <c r="E44" s="92"/>
      <c r="F44" s="92"/>
      <c r="G44" s="92"/>
      <c r="H44" s="57"/>
      <c r="I44" s="57"/>
      <c r="J44" s="1"/>
    </row>
    <row r="45" spans="1:256" x14ac:dyDescent="0.3">
      <c r="A45" s="56"/>
      <c r="B45" s="56"/>
      <c r="C45" s="112" t="s">
        <v>30</v>
      </c>
      <c r="D45" s="112"/>
      <c r="E45" s="112"/>
      <c r="F45" s="112"/>
      <c r="G45" s="112"/>
      <c r="H45" s="112"/>
      <c r="I45" s="59">
        <f>(IF(I43="x",H43,0))</f>
        <v>0</v>
      </c>
      <c r="J45" s="1"/>
    </row>
    <row r="46" spans="1:256" s="4" customFormat="1" x14ac:dyDescent="0.3">
      <c r="A46" s="56"/>
      <c r="B46" s="56"/>
      <c r="C46" s="56"/>
      <c r="D46" s="92"/>
      <c r="E46" s="92"/>
      <c r="F46" s="92"/>
      <c r="G46" s="92"/>
      <c r="H46" s="57"/>
      <c r="I46" s="57"/>
    </row>
    <row r="47" spans="1:256" x14ac:dyDescent="0.3">
      <c r="A47" s="61" t="s">
        <v>48</v>
      </c>
      <c r="B47" s="62"/>
      <c r="C47" s="62"/>
      <c r="D47" s="94"/>
      <c r="E47" s="94"/>
      <c r="F47" s="94"/>
      <c r="G47" s="95"/>
      <c r="H47" s="63"/>
      <c r="I47" s="64"/>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c r="DV47" s="60"/>
      <c r="DW47" s="60"/>
      <c r="DX47" s="60"/>
      <c r="DY47" s="60"/>
      <c r="DZ47" s="60"/>
      <c r="EA47" s="60"/>
      <c r="EB47" s="60"/>
      <c r="EC47" s="60"/>
      <c r="ED47" s="60"/>
      <c r="EE47" s="60"/>
      <c r="EF47" s="60"/>
      <c r="EG47" s="60"/>
      <c r="EH47" s="60"/>
      <c r="EI47" s="60"/>
      <c r="EJ47" s="60"/>
      <c r="EK47" s="60"/>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0"/>
      <c r="FK47" s="60"/>
      <c r="FL47" s="60"/>
      <c r="FM47" s="60"/>
      <c r="FN47" s="60"/>
      <c r="FO47" s="60"/>
      <c r="FP47" s="60"/>
      <c r="FQ47" s="60"/>
      <c r="FR47" s="60"/>
      <c r="FS47" s="60"/>
      <c r="FT47" s="60"/>
      <c r="FU47" s="60"/>
      <c r="FV47" s="60"/>
      <c r="FW47" s="60"/>
      <c r="FX47" s="60"/>
      <c r="FY47" s="60"/>
      <c r="FZ47" s="60"/>
      <c r="GA47" s="60"/>
      <c r="GB47" s="60"/>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row>
    <row r="48" spans="1:256" x14ac:dyDescent="0.3">
      <c r="A48" s="65" t="s">
        <v>49</v>
      </c>
      <c r="B48" s="65" t="s">
        <v>50</v>
      </c>
      <c r="C48" s="65"/>
      <c r="D48" s="96"/>
      <c r="E48" s="97"/>
      <c r="F48" s="97"/>
      <c r="G48" s="98"/>
      <c r="H48" s="66">
        <v>15</v>
      </c>
      <c r="I48" s="67"/>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c r="DL48" s="60"/>
      <c r="DM48" s="60"/>
      <c r="DN48" s="60"/>
      <c r="DO48" s="60"/>
      <c r="DP48" s="60"/>
      <c r="DQ48" s="60"/>
      <c r="DR48" s="60"/>
      <c r="DS48" s="60"/>
      <c r="DT48" s="60"/>
      <c r="DU48" s="60"/>
      <c r="DV48" s="60"/>
      <c r="DW48" s="60"/>
      <c r="DX48" s="60"/>
      <c r="DY48" s="60"/>
      <c r="DZ48" s="60"/>
      <c r="EA48" s="60"/>
      <c r="EB48" s="60"/>
      <c r="EC48" s="60"/>
      <c r="ED48" s="60"/>
      <c r="EE48" s="60"/>
      <c r="EF48" s="60"/>
      <c r="EG48" s="60"/>
      <c r="EH48" s="60"/>
      <c r="EI48" s="60"/>
      <c r="EJ48" s="60"/>
      <c r="EK48" s="60"/>
      <c r="EL48" s="60"/>
      <c r="EM48" s="60"/>
      <c r="EN48" s="60"/>
      <c r="EO48" s="60"/>
      <c r="EP48" s="60"/>
      <c r="EQ48" s="60"/>
      <c r="ER48" s="60"/>
      <c r="ES48" s="60"/>
      <c r="ET48" s="60"/>
      <c r="EU48" s="60"/>
      <c r="EV48" s="60"/>
      <c r="EW48" s="60"/>
      <c r="EX48" s="60"/>
      <c r="EY48" s="60"/>
      <c r="EZ48" s="60"/>
      <c r="FA48" s="60"/>
      <c r="FB48" s="60"/>
      <c r="FC48" s="60"/>
      <c r="FD48" s="60"/>
      <c r="FE48" s="60"/>
      <c r="FF48" s="60"/>
      <c r="FG48" s="60"/>
      <c r="FH48" s="60"/>
      <c r="FI48" s="60"/>
      <c r="FJ48" s="60"/>
      <c r="FK48" s="60"/>
      <c r="FL48" s="60"/>
      <c r="FM48" s="60"/>
      <c r="FN48" s="60"/>
      <c r="FO48" s="60"/>
      <c r="FP48" s="60"/>
      <c r="FQ48" s="60"/>
      <c r="FR48" s="60"/>
      <c r="FS48" s="60"/>
      <c r="FT48" s="60"/>
      <c r="FU48" s="60"/>
      <c r="FV48" s="60"/>
      <c r="FW48" s="60"/>
      <c r="FX48" s="60"/>
      <c r="FY48" s="60"/>
      <c r="FZ48" s="60"/>
      <c r="GA48" s="60"/>
      <c r="GB48" s="60"/>
      <c r="GC48" s="60"/>
      <c r="GD48" s="60"/>
      <c r="GE48" s="60"/>
      <c r="GF48" s="60"/>
      <c r="GG48" s="60"/>
      <c r="GH48" s="60"/>
      <c r="GI48" s="60"/>
      <c r="GJ48" s="60"/>
      <c r="GK48" s="60"/>
      <c r="GL48" s="60"/>
      <c r="GM48" s="60"/>
      <c r="GN48" s="60"/>
      <c r="GO48" s="60"/>
      <c r="GP48" s="60"/>
      <c r="GQ48" s="60"/>
      <c r="GR48" s="60"/>
      <c r="GS48" s="60"/>
      <c r="GT48" s="60"/>
      <c r="GU48" s="60"/>
      <c r="GV48" s="60"/>
      <c r="GW48" s="60"/>
      <c r="GX48" s="60"/>
      <c r="GY48" s="60"/>
      <c r="GZ48" s="60"/>
      <c r="HA48" s="60"/>
      <c r="HB48" s="60"/>
      <c r="HC48" s="60"/>
      <c r="HD48" s="60"/>
      <c r="HE48" s="60"/>
      <c r="HF48" s="60"/>
      <c r="HG48" s="60"/>
      <c r="HH48" s="60"/>
      <c r="HI48" s="60"/>
      <c r="HJ48" s="60"/>
      <c r="HK48" s="60"/>
      <c r="HL48" s="60"/>
      <c r="HM48" s="60"/>
      <c r="HN48" s="60"/>
      <c r="HO48" s="60"/>
      <c r="HP48" s="60"/>
      <c r="HQ48" s="60"/>
      <c r="HR48" s="60"/>
      <c r="HS48" s="60"/>
      <c r="HT48" s="60"/>
      <c r="HU48" s="60"/>
      <c r="HV48" s="60"/>
      <c r="HW48" s="60"/>
      <c r="HX48" s="60"/>
      <c r="HY48" s="60"/>
      <c r="HZ48" s="60"/>
      <c r="IA48" s="60"/>
      <c r="IB48" s="60"/>
      <c r="IC48" s="60"/>
      <c r="ID48" s="60"/>
      <c r="IE48" s="60"/>
      <c r="IF48" s="60"/>
      <c r="IG48" s="60"/>
      <c r="IH48" s="60"/>
      <c r="II48" s="60"/>
      <c r="IJ48" s="60"/>
      <c r="IK48" s="60"/>
      <c r="IL48" s="60"/>
      <c r="IM48" s="60"/>
      <c r="IN48" s="60"/>
      <c r="IO48" s="60"/>
      <c r="IP48" s="60"/>
      <c r="IQ48" s="60"/>
      <c r="IR48" s="60"/>
      <c r="IS48" s="60"/>
      <c r="IT48" s="60"/>
      <c r="IU48" s="60"/>
      <c r="IV48" s="60"/>
    </row>
    <row r="49" spans="1:256" ht="16.2" thickBot="1" x14ac:dyDescent="0.35">
      <c r="A49" s="65" t="s">
        <v>69</v>
      </c>
      <c r="B49" s="65" t="s">
        <v>70</v>
      </c>
      <c r="C49" s="65"/>
      <c r="D49" s="96"/>
      <c r="E49" s="97"/>
      <c r="F49" s="97"/>
      <c r="G49" s="98"/>
      <c r="H49" s="66">
        <v>7</v>
      </c>
      <c r="I49" s="67"/>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c r="CR49" s="60"/>
      <c r="CS49" s="60"/>
      <c r="CT49" s="60"/>
      <c r="CU49" s="60"/>
      <c r="CV49" s="60"/>
      <c r="CW49" s="60"/>
      <c r="CX49" s="60"/>
      <c r="CY49" s="60"/>
      <c r="CZ49" s="60"/>
      <c r="DA49" s="60"/>
      <c r="DB49" s="60"/>
      <c r="DC49" s="60"/>
      <c r="DD49" s="60"/>
      <c r="DE49" s="60"/>
      <c r="DF49" s="60"/>
      <c r="DG49" s="60"/>
      <c r="DH49" s="60"/>
      <c r="DI49" s="60"/>
      <c r="DJ49" s="60"/>
      <c r="DK49" s="60"/>
      <c r="DL49" s="60"/>
      <c r="DM49" s="60"/>
      <c r="DN49" s="60"/>
      <c r="DO49" s="60"/>
      <c r="DP49" s="60"/>
      <c r="DQ49" s="60"/>
      <c r="DR49" s="60"/>
      <c r="DS49" s="60"/>
      <c r="DT49" s="60"/>
      <c r="DU49" s="60"/>
      <c r="DV49" s="60"/>
      <c r="DW49" s="60"/>
      <c r="DX49" s="60"/>
      <c r="DY49" s="60"/>
      <c r="DZ49" s="60"/>
      <c r="EA49" s="60"/>
      <c r="EB49" s="60"/>
      <c r="EC49" s="60"/>
      <c r="ED49" s="60"/>
      <c r="EE49" s="60"/>
      <c r="EF49" s="60"/>
      <c r="EG49" s="60"/>
      <c r="EH49" s="60"/>
      <c r="EI49" s="60"/>
      <c r="EJ49" s="60"/>
      <c r="EK49" s="60"/>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0"/>
      <c r="FK49" s="60"/>
      <c r="FL49" s="60"/>
      <c r="FM49" s="60"/>
      <c r="FN49" s="60"/>
      <c r="FO49" s="60"/>
      <c r="FP49" s="60"/>
      <c r="FQ49" s="60"/>
      <c r="FR49" s="60"/>
      <c r="FS49" s="60"/>
      <c r="FT49" s="60"/>
      <c r="FU49" s="60"/>
      <c r="FV49" s="60"/>
      <c r="FW49" s="60"/>
      <c r="FX49" s="60"/>
      <c r="FY49" s="60"/>
      <c r="FZ49" s="60"/>
      <c r="GA49" s="60"/>
      <c r="GB49" s="60"/>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row>
    <row r="50" spans="1:256" ht="16.8" thickTop="1" thickBot="1" x14ac:dyDescent="0.35">
      <c r="A50" s="65"/>
      <c r="B50" s="65"/>
      <c r="C50" s="114" t="s">
        <v>51</v>
      </c>
      <c r="D50" s="114"/>
      <c r="E50" s="114"/>
      <c r="F50" s="114"/>
      <c r="G50" s="114"/>
      <c r="H50" s="114"/>
      <c r="I50" s="68">
        <v>0</v>
      </c>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c r="DP50" s="60"/>
      <c r="DQ50" s="60"/>
      <c r="DR50" s="60"/>
      <c r="DS50" s="60"/>
      <c r="DT50" s="60"/>
      <c r="DU50" s="60"/>
      <c r="DV50" s="60"/>
      <c r="DW50" s="60"/>
      <c r="DX50" s="60"/>
      <c r="DY50" s="60"/>
      <c r="DZ50" s="60"/>
      <c r="EA50" s="60"/>
      <c r="EB50" s="60"/>
      <c r="EC50" s="60"/>
      <c r="ED50" s="60"/>
      <c r="EE50" s="60"/>
      <c r="EF50" s="60"/>
      <c r="EG50" s="60"/>
      <c r="EH50" s="60"/>
      <c r="EI50" s="60"/>
      <c r="EJ50" s="60"/>
      <c r="EK50" s="60"/>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0"/>
      <c r="FK50" s="60"/>
      <c r="FL50" s="60"/>
      <c r="FM50" s="60"/>
      <c r="FN50" s="60"/>
      <c r="FO50" s="60"/>
      <c r="FP50" s="60"/>
      <c r="FQ50" s="60"/>
      <c r="FR50" s="60"/>
      <c r="FS50" s="60"/>
      <c r="FT50" s="60"/>
      <c r="FU50" s="60"/>
      <c r="FV50" s="60"/>
      <c r="FW50" s="60"/>
      <c r="FX50" s="60"/>
      <c r="FY50" s="60"/>
      <c r="FZ50" s="60"/>
      <c r="GA50" s="60"/>
      <c r="GB50" s="60"/>
      <c r="GC50" s="60"/>
      <c r="GD50" s="60"/>
      <c r="GE50" s="60"/>
      <c r="GF50" s="60"/>
      <c r="GG50" s="60"/>
      <c r="GH50" s="60"/>
      <c r="GI50" s="60"/>
      <c r="GJ50" s="60"/>
      <c r="GK50" s="60"/>
      <c r="GL50" s="60"/>
      <c r="GM50" s="60"/>
      <c r="GN50" s="60"/>
      <c r="GO50" s="60"/>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row>
    <row r="51" spans="1:256" ht="15" customHeight="1" thickTop="1" x14ac:dyDescent="0.3">
      <c r="A51" s="65"/>
      <c r="B51" s="65"/>
      <c r="C51" s="65"/>
      <c r="D51" s="96"/>
      <c r="E51" s="97"/>
      <c r="F51" s="97"/>
      <c r="G51" s="98"/>
      <c r="H51" s="66"/>
      <c r="I51" s="69"/>
      <c r="J51" s="1"/>
    </row>
    <row r="52" spans="1:256" x14ac:dyDescent="0.3">
      <c r="A52" s="65"/>
      <c r="B52" s="65"/>
      <c r="C52" s="115" t="s">
        <v>52</v>
      </c>
      <c r="D52" s="115"/>
      <c r="E52" s="115"/>
      <c r="F52" s="115"/>
      <c r="G52" s="115"/>
      <c r="H52" s="115"/>
      <c r="I52" s="70">
        <f>H48*I50</f>
        <v>0</v>
      </c>
      <c r="J52" s="1"/>
    </row>
    <row r="53" spans="1:256" x14ac:dyDescent="0.3">
      <c r="A53" s="65"/>
      <c r="B53" s="65"/>
      <c r="C53" s="65"/>
      <c r="D53" s="96"/>
      <c r="E53" s="97"/>
      <c r="F53" s="97"/>
      <c r="G53" s="98"/>
      <c r="H53" s="66"/>
      <c r="I53" s="65"/>
      <c r="J53" s="1"/>
    </row>
    <row r="54" spans="1:256" ht="16.2" thickBot="1" x14ac:dyDescent="0.35">
      <c r="A54" s="116" t="s">
        <v>53</v>
      </c>
      <c r="B54" s="116"/>
      <c r="C54" s="117"/>
      <c r="D54" s="117"/>
      <c r="E54" s="118"/>
      <c r="F54" s="118"/>
      <c r="G54" s="119"/>
      <c r="H54" s="119"/>
      <c r="I54" s="71"/>
      <c r="J54" s="1"/>
    </row>
    <row r="55" spans="1:256" ht="32.4" thickTop="1" thickBot="1" x14ac:dyDescent="0.35">
      <c r="A55" s="78" t="s">
        <v>63</v>
      </c>
      <c r="B55" s="72" t="s">
        <v>64</v>
      </c>
      <c r="C55" s="73"/>
      <c r="D55" s="99"/>
      <c r="E55" s="99"/>
      <c r="F55" s="99"/>
      <c r="G55" s="100"/>
      <c r="H55" s="73"/>
      <c r="I55" s="75">
        <v>0</v>
      </c>
      <c r="J55" s="1"/>
    </row>
    <row r="56" spans="1:256" ht="32.4" thickTop="1" thickBot="1" x14ac:dyDescent="0.35">
      <c r="A56" s="72" t="s">
        <v>65</v>
      </c>
      <c r="B56" s="78" t="s">
        <v>66</v>
      </c>
      <c r="C56" s="120" t="s">
        <v>54</v>
      </c>
      <c r="D56" s="120"/>
      <c r="E56" s="120"/>
      <c r="F56" s="120"/>
      <c r="G56" s="120"/>
      <c r="H56" s="120"/>
      <c r="I56" s="75">
        <v>0</v>
      </c>
      <c r="J56" s="1"/>
    </row>
    <row r="57" spans="1:256" ht="15.75" customHeight="1" thickTop="1" x14ac:dyDescent="0.3">
      <c r="A57" s="72"/>
      <c r="B57" s="72" t="s">
        <v>67</v>
      </c>
      <c r="C57" s="73"/>
      <c r="D57" s="99"/>
      <c r="E57" s="99"/>
      <c r="F57" s="99"/>
      <c r="G57" s="100"/>
      <c r="H57" s="74"/>
      <c r="I57" s="73"/>
    </row>
    <row r="58" spans="1:256" x14ac:dyDescent="0.3">
      <c r="A58" s="72"/>
      <c r="B58" s="72"/>
      <c r="C58" s="73"/>
      <c r="D58" s="99"/>
      <c r="E58" s="99"/>
      <c r="F58" s="99"/>
      <c r="G58" s="100"/>
      <c r="H58" s="74"/>
      <c r="I58" s="73"/>
    </row>
    <row r="59" spans="1:256" x14ac:dyDescent="0.3">
      <c r="A59" s="72"/>
      <c r="B59" s="72"/>
      <c r="C59" s="113" t="s">
        <v>55</v>
      </c>
      <c r="D59" s="113"/>
      <c r="E59" s="113"/>
      <c r="F59" s="113"/>
      <c r="G59" s="113"/>
      <c r="H59" s="113"/>
      <c r="I59" s="76">
        <f>25*I56+I55</f>
        <v>0</v>
      </c>
    </row>
    <row r="61" spans="1:256" x14ac:dyDescent="0.3">
      <c r="C61" s="103" t="s">
        <v>31</v>
      </c>
      <c r="D61" s="103"/>
      <c r="E61" s="103"/>
      <c r="F61" s="103"/>
      <c r="G61" s="103"/>
      <c r="H61" s="103"/>
      <c r="I61" s="102">
        <f>I24+I32+I40</f>
        <v>0</v>
      </c>
    </row>
    <row r="62" spans="1:256" x14ac:dyDescent="0.3">
      <c r="B62" s="60"/>
      <c r="C62" s="60"/>
      <c r="D62" s="93"/>
      <c r="E62" s="93"/>
      <c r="F62" s="93"/>
      <c r="G62" s="93"/>
      <c r="H62" s="60"/>
      <c r="I62" s="60"/>
    </row>
    <row r="63" spans="1:256" x14ac:dyDescent="0.3">
      <c r="A63" s="104" t="s">
        <v>62</v>
      </c>
      <c r="B63" s="103" t="s">
        <v>56</v>
      </c>
      <c r="C63" s="103"/>
      <c r="D63" s="103"/>
      <c r="E63" s="103"/>
      <c r="F63" s="103"/>
      <c r="G63" s="103"/>
      <c r="H63" s="103"/>
      <c r="I63" s="77">
        <f>SUM(I23+I31+I39+I45)</f>
        <v>0</v>
      </c>
    </row>
    <row r="64" spans="1:256" x14ac:dyDescent="0.3">
      <c r="A64" s="105"/>
      <c r="B64" s="103" t="s">
        <v>57</v>
      </c>
      <c r="C64" s="103"/>
      <c r="D64" s="103"/>
      <c r="E64" s="103"/>
      <c r="F64" s="103"/>
      <c r="G64" s="103"/>
      <c r="H64" s="103"/>
      <c r="I64" s="77">
        <f>I52</f>
        <v>0</v>
      </c>
    </row>
    <row r="65" spans="1:20" x14ac:dyDescent="0.3">
      <c r="A65" s="105"/>
      <c r="B65" s="103" t="s">
        <v>58</v>
      </c>
      <c r="C65" s="103"/>
      <c r="D65" s="103"/>
      <c r="E65" s="103"/>
      <c r="F65" s="103"/>
      <c r="G65" s="103"/>
      <c r="H65" s="103"/>
      <c r="I65" s="77">
        <f>I59</f>
        <v>0</v>
      </c>
    </row>
    <row r="66" spans="1:20" x14ac:dyDescent="0.3">
      <c r="I66" s="77"/>
      <c r="T66" s="77">
        <f>I67*1.19</f>
        <v>0</v>
      </c>
    </row>
    <row r="67" spans="1:20" x14ac:dyDescent="0.3">
      <c r="B67" s="103" t="s">
        <v>59</v>
      </c>
      <c r="C67" s="103"/>
      <c r="D67" s="103"/>
      <c r="E67" s="103"/>
      <c r="F67" s="103"/>
      <c r="G67" s="103"/>
      <c r="H67" s="103"/>
      <c r="I67" s="77">
        <f>SUM(I63:I65)</f>
        <v>0</v>
      </c>
    </row>
  </sheetData>
  <sheetProtection password="C3F4" sheet="1" objects="1" scenarios="1"/>
  <mergeCells count="23">
    <mergeCell ref="A54:B54"/>
    <mergeCell ref="C54:D54"/>
    <mergeCell ref="E54:F54"/>
    <mergeCell ref="G54:H54"/>
    <mergeCell ref="C56:H56"/>
    <mergeCell ref="C32:H32"/>
    <mergeCell ref="C39:H39"/>
    <mergeCell ref="C40:H40"/>
    <mergeCell ref="C45:H45"/>
    <mergeCell ref="C59:H59"/>
    <mergeCell ref="C50:H50"/>
    <mergeCell ref="C52:H52"/>
    <mergeCell ref="A1:I2"/>
    <mergeCell ref="A7:B7"/>
    <mergeCell ref="C23:H23"/>
    <mergeCell ref="C24:H24"/>
    <mergeCell ref="C31:H31"/>
    <mergeCell ref="B67:H67"/>
    <mergeCell ref="C61:H61"/>
    <mergeCell ref="B63:H63"/>
    <mergeCell ref="B64:H64"/>
    <mergeCell ref="A63:A65"/>
    <mergeCell ref="B65:H65"/>
  </mergeCells>
  <pageMargins left="0.25" right="0.25" top="0.75" bottom="0.75" header="0.3" footer="0.3"/>
  <pageSetup paperSize="9" scale="65" firstPageNumber="0" orientation="landscape" horizontalDpi="300" verticalDpi="300" r:id="rId1"/>
  <headerFooter alignWithMargins="0"/>
  <rowBreaks count="1" manualBreakCount="1">
    <brk id="67" max="16383" man="1"/>
  </rowBreaks>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kalkulation Freizeitkosten</vt:lpstr>
      <vt:lpstr>'kalkulation Freizeitkosten'!__xlnm.Print_Area</vt:lpstr>
      <vt:lpstr>'kalkulation Freizeitkosten'!Druckbereich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Roß</dc:creator>
  <cp:lastModifiedBy>Markus Roß</cp:lastModifiedBy>
  <cp:lastPrinted>2018-10-01T08:58:06Z</cp:lastPrinted>
  <dcterms:created xsi:type="dcterms:W3CDTF">2017-06-05T15:23:34Z</dcterms:created>
  <dcterms:modified xsi:type="dcterms:W3CDTF">2023-06-30T09:11:25Z</dcterms:modified>
</cp:coreProperties>
</file>