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kus Roß\Documents\Ph-V\murrhardt\FZ\Anlagen Anfragen\"/>
    </mc:Choice>
  </mc:AlternateContent>
  <bookViews>
    <workbookView xWindow="0" yWindow="0" windowWidth="21600" windowHeight="9516"/>
  </bookViews>
  <sheets>
    <sheet name="kalkulation Freizeitkosten" sheetId="1" r:id="rId1"/>
  </sheets>
  <definedNames>
    <definedName name="__xlnm.Print_Area" localSheetId="0">'kalkulation Freizeitkosten'!$A$1:$EF$59</definedName>
    <definedName name="_xlnm.Print_Area" localSheetId="0">'kalkulation Freizeitkosten'!$A$1:$EF$67</definedName>
  </definedNames>
  <calcPr calcId="162913"/>
</workbook>
</file>

<file path=xl/calcChain.xml><?xml version="1.0" encoding="utf-8"?>
<calcChain xmlns="http://schemas.openxmlformats.org/spreadsheetml/2006/main">
  <c r="I61" i="1" l="1"/>
  <c r="H18" i="1" l="1"/>
  <c r="I59" i="1" l="1"/>
  <c r="I65" i="1"/>
  <c r="I52" i="1"/>
  <c r="I64" i="1" s="1"/>
  <c r="E13" i="1"/>
  <c r="E36" i="1"/>
  <c r="E37" i="1"/>
  <c r="E35" i="1"/>
  <c r="E28" i="1"/>
  <c r="E27" i="1"/>
  <c r="E14" i="1"/>
  <c r="E15" i="1"/>
  <c r="E16" i="1"/>
  <c r="H43" i="1"/>
  <c r="I45" i="1" s="1"/>
  <c r="H29" i="1"/>
  <c r="H21" i="1"/>
  <c r="H20" i="1"/>
  <c r="H19" i="1"/>
  <c r="H17" i="1"/>
  <c r="D13" i="1"/>
  <c r="D14" i="1"/>
  <c r="D15" i="1"/>
  <c r="D16" i="1"/>
  <c r="I24" i="1"/>
  <c r="D27" i="1"/>
  <c r="D28" i="1"/>
  <c r="I32" i="1"/>
  <c r="D35" i="1"/>
  <c r="H35" i="1" s="1"/>
  <c r="D36" i="1"/>
  <c r="D37" i="1"/>
  <c r="I40" i="1"/>
  <c r="H37" i="1" l="1"/>
  <c r="H36" i="1"/>
  <c r="H14" i="1"/>
  <c r="H15" i="1"/>
  <c r="H13" i="1"/>
  <c r="H16" i="1"/>
  <c r="I23" i="1" s="1"/>
  <c r="I39" i="1"/>
  <c r="H27" i="1"/>
  <c r="H28" i="1"/>
  <c r="I31" i="1" l="1"/>
  <c r="I63" i="1" l="1"/>
  <c r="I67" i="1" s="1"/>
  <c r="T66" i="1" s="1"/>
</calcChain>
</file>

<file path=xl/comments1.xml><?xml version="1.0" encoding="utf-8"?>
<comments xmlns="http://schemas.openxmlformats.org/spreadsheetml/2006/main">
  <authors>
    <author/>
  </authors>
  <commentList>
    <comment ref="D10" authorId="0" shapeId="0">
      <text>
        <r>
          <rPr>
            <b/>
            <sz val="9"/>
            <color indexed="8"/>
            <rFont val="Segoe UI"/>
            <family val="2"/>
          </rPr>
          <t xml:space="preserve">Markus Roß:
</t>
        </r>
        <r>
          <rPr>
            <sz val="9"/>
            <color indexed="8"/>
            <rFont val="Segoe UI"/>
            <family val="2"/>
          </rPr>
          <t>=Anzahl Betten x Preis aus B5</t>
        </r>
      </text>
    </comment>
    <comment ref="E10" authorId="0" shapeId="0">
      <text>
        <r>
          <rPr>
            <b/>
            <sz val="9"/>
            <color indexed="8"/>
            <rFont val="Segoe UI"/>
            <family val="2"/>
          </rPr>
          <t xml:space="preserve">Markus Roß:
</t>
        </r>
        <r>
          <rPr>
            <sz val="9"/>
            <color indexed="8"/>
            <rFont val="Segoe UI"/>
            <family val="2"/>
          </rPr>
          <t>=Anzahl Betten x B6</t>
        </r>
      </text>
    </comment>
    <comment ref="F10" authorId="0" shapeId="0">
      <text>
        <r>
          <rPr>
            <b/>
            <sz val="9"/>
            <color indexed="8"/>
            <rFont val="Segoe UI"/>
            <family val="2"/>
          </rPr>
          <t xml:space="preserve">Markus Roß:
</t>
        </r>
        <r>
          <rPr>
            <sz val="9"/>
            <color indexed="8"/>
            <rFont val="Segoe UI"/>
            <family val="2"/>
          </rPr>
          <t>Reinigung Sinnstein + eigene Leistungen wie Kontrolle und Beauftragung und Überwachung, Restarbeiten, etc.</t>
        </r>
      </text>
    </comment>
  </commentList>
</comments>
</file>

<file path=xl/sharedStrings.xml><?xml version="1.0" encoding="utf-8"?>
<sst xmlns="http://schemas.openxmlformats.org/spreadsheetml/2006/main" count="94" uniqueCount="73">
  <si>
    <t>Grundlagen</t>
  </si>
  <si>
    <t>Preis pro Bett zur Modulpreisermittlung</t>
  </si>
  <si>
    <t>Energiepauschale</t>
  </si>
  <si>
    <t>Faktor</t>
  </si>
  <si>
    <t>Haus</t>
  </si>
  <si>
    <t>Räume</t>
  </si>
  <si>
    <t>Betten</t>
  </si>
  <si>
    <t>Preis 100%</t>
  </si>
  <si>
    <t>Energie</t>
  </si>
  <si>
    <t>Service</t>
  </si>
  <si>
    <t>Preis*Nacht</t>
  </si>
  <si>
    <t>Buchung mit "x"</t>
  </si>
  <si>
    <t>MatthäusHaus</t>
  </si>
  <si>
    <t>Modul Ü1</t>
  </si>
  <si>
    <t>Mt01-Mt04</t>
  </si>
  <si>
    <t>Modul Ü2</t>
  </si>
  <si>
    <t>Mt13</t>
  </si>
  <si>
    <t>Modul Ü3</t>
  </si>
  <si>
    <t>Mt11 + Mt12</t>
  </si>
  <si>
    <t>Modul Ü4</t>
  </si>
  <si>
    <t>Mt5 + Mt15</t>
  </si>
  <si>
    <t>Modul V1</t>
  </si>
  <si>
    <t>Modul V2</t>
  </si>
  <si>
    <t>Küche und Speisesaal</t>
  </si>
  <si>
    <t>Modul V3</t>
  </si>
  <si>
    <t>Tischtennis und Tischkicker-Raum</t>
  </si>
  <si>
    <t>Modul V4</t>
  </si>
  <si>
    <t>Billard-Raum</t>
  </si>
  <si>
    <t>Modul T</t>
  </si>
  <si>
    <t>Technikpaket mit professioneller Beschallung, 
Videotechnik, Dekolampen, ohne Techniker</t>
  </si>
  <si>
    <t>Summe Preis*Nacht:</t>
  </si>
  <si>
    <t>Summe Betten:</t>
  </si>
  <si>
    <t>JohannesHaus</t>
  </si>
  <si>
    <t>Modul Ü5</t>
  </si>
  <si>
    <t>Joh01 - Joh04</t>
  </si>
  <si>
    <t>Modul Ü6</t>
  </si>
  <si>
    <t>Joh11 - Joh13</t>
  </si>
  <si>
    <t>Modul V5</t>
  </si>
  <si>
    <t>LukasHaus</t>
  </si>
  <si>
    <t>Modul Ü7</t>
  </si>
  <si>
    <t>Lk01 - Lk05</t>
  </si>
  <si>
    <t>Modul Ü8</t>
  </si>
  <si>
    <t>Lk11 - Lk14</t>
  </si>
  <si>
    <t>Modul Ü9</t>
  </si>
  <si>
    <t>Lk21 - Lk24</t>
  </si>
  <si>
    <t>MarkusHaus</t>
  </si>
  <si>
    <t>Modul V6</t>
  </si>
  <si>
    <t>Mehrzweckraum und Bistroküche</t>
  </si>
  <si>
    <t>Hauswirtschaft</t>
  </si>
  <si>
    <t>Küchenwäsche ( pro Maschine)</t>
  </si>
  <si>
    <t>Geschirrtücher, Spüllappen, Schürzen,... Abrechnung nach Aufwand</t>
  </si>
  <si>
    <t>Anzahl  Küchenwäsche:</t>
  </si>
  <si>
    <t>Summe Hauswirtschaft</t>
  </si>
  <si>
    <t>Freizeitangebot</t>
  </si>
  <si>
    <t>Stunden geschätzt:</t>
  </si>
  <si>
    <t>Summe Freizeitangebot</t>
  </si>
  <si>
    <t>Summe Unterkunft:</t>
  </si>
  <si>
    <t>Summe Hauswirtschaft:</t>
  </si>
  <si>
    <t>Summe Freizeitangebot:</t>
  </si>
  <si>
    <t>Summe brutto:</t>
  </si>
  <si>
    <t>Küche und Speisesaal (135 Personen)</t>
  </si>
  <si>
    <t>Versammlungssaal (120 Personen) 
und Gruppenraum (30 Personen)</t>
  </si>
  <si>
    <t xml:space="preserve">Die Preise verstehen sich brutto 
und enthalten alle Nebenkosten und die Endreinigung. </t>
  </si>
  <si>
    <t>KLETTERWAND</t>
  </si>
  <si>
    <t>Nutzung für Gästegruppen 50,-€ Basispreis + 20 € für jeden weiteren Tag</t>
  </si>
  <si>
    <t>Ihr braucht Unterstützung von uns bei …</t>
  </si>
  <si>
    <t>Geführte Wanderungen, Nachtwanderungen, Grillevent, Geländespiel, Kletterwand, etc.</t>
  </si>
  <si>
    <t xml:space="preserve">Abrechnung nach Aufwand - 25,-€/Std. </t>
  </si>
  <si>
    <t xml:space="preserve"> </t>
  </si>
  <si>
    <t>Ausleihe Bettwäsche</t>
  </si>
  <si>
    <t>Leintuch, Kissenbezug, Bettdeckenbezug</t>
  </si>
  <si>
    <t>Preiskalkulation für Gästegruppen
Diese Tabelle ermöglicht es dir, eure Kosten annähernd zu ermitteln. Übermäßige Preissteigerungen z.B. im Bereich Energie müssen wir evtl. später einpreisen. Die rot umrandeten Zellen sind veränderbar. Wenn Du ein Modul buchen möchtest, setze ein „x“ in der Zelle dahinter. Die Summe für das einzelne Haus bzw. alle Häuser wird daraufhin automatisch aktualisiert.</t>
  </si>
  <si>
    <t xml:space="preserve">Trage hier die Anzahl eurer Übernachtungen ein: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</si>
</sst>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quot; €&quot;;[Red]\-#,##0.00&quot; €&quot;"/>
    <numFmt numFmtId="165" formatCode="#,##0&quot; €&quot;;[Red]\-#,##0&quot; €&quot;"/>
    <numFmt numFmtId="166" formatCode="#,##0.00&quot; € &quot;;\-#,##0.00&quot; € &quot;;&quot; -&quot;#&quot; € &quot;;@\ "/>
    <numFmt numFmtId="167" formatCode="#,##0&quot; € &quot;;\-#,##0&quot; € &quot;;&quot; -&quot;#&quot; € &quot;;@\ "/>
  </numFmts>
  <fonts count="7" x14ac:knownFonts="1">
    <font>
      <sz val="10"/>
      <name val="Arial"/>
      <family val="2"/>
    </font>
    <font>
      <sz val="11"/>
      <color indexed="8"/>
      <name val="Calibri"/>
      <family val="2"/>
    </font>
    <font>
      <b/>
      <sz val="9"/>
      <color indexed="8"/>
      <name val="Segoe UI"/>
      <family val="2"/>
    </font>
    <font>
      <sz val="9"/>
      <color indexed="8"/>
      <name val="Segoe UI"/>
      <family val="2"/>
    </font>
    <font>
      <sz val="12"/>
      <color indexed="8"/>
      <name val="Calibri"/>
      <family val="2"/>
      <scheme val="minor"/>
    </font>
    <font>
      <sz val="12"/>
      <name val="Calibri"/>
      <family val="2"/>
      <scheme val="minor"/>
    </font>
    <font>
      <b/>
      <sz val="12"/>
      <color indexed="8"/>
      <name val="Calibri"/>
      <family val="2"/>
      <scheme val="minor"/>
    </font>
  </fonts>
  <fills count="30">
    <fill>
      <patternFill patternType="none"/>
    </fill>
    <fill>
      <patternFill patternType="gray125"/>
    </fill>
    <fill>
      <patternFill patternType="solid">
        <fgColor indexed="10"/>
        <bgColor indexed="60"/>
      </patternFill>
    </fill>
    <fill>
      <patternFill patternType="solid">
        <fgColor indexed="9"/>
        <bgColor indexed="42"/>
      </patternFill>
    </fill>
    <fill>
      <patternFill patternType="solid">
        <fgColor indexed="22"/>
        <bgColor indexed="31"/>
      </patternFill>
    </fill>
    <fill>
      <patternFill patternType="solid">
        <fgColor indexed="51"/>
        <bgColor indexed="13"/>
      </patternFill>
    </fill>
    <fill>
      <patternFill patternType="solid">
        <fgColor indexed="43"/>
        <bgColor indexed="47"/>
      </patternFill>
    </fill>
    <fill>
      <patternFill patternType="solid">
        <fgColor indexed="55"/>
        <bgColor indexed="24"/>
      </patternFill>
    </fill>
    <fill>
      <patternFill patternType="solid">
        <fgColor indexed="27"/>
        <bgColor indexed="26"/>
      </patternFill>
    </fill>
    <fill>
      <patternFill patternType="solid">
        <fgColor indexed="44"/>
        <bgColor indexed="41"/>
      </patternFill>
    </fill>
    <fill>
      <patternFill patternType="solid">
        <fgColor indexed="26"/>
        <bgColor indexed="42"/>
      </patternFill>
    </fill>
    <fill>
      <patternFill patternType="solid">
        <fgColor indexed="45"/>
        <bgColor indexed="29"/>
      </patternFill>
    </fill>
    <fill>
      <patternFill patternType="solid">
        <fgColor indexed="50"/>
        <bgColor indexed="44"/>
      </patternFill>
    </fill>
    <fill>
      <patternFill patternType="solid">
        <fgColor indexed="48"/>
        <bgColor indexed="30"/>
      </patternFill>
    </fill>
    <fill>
      <patternFill patternType="solid">
        <fgColor indexed="31"/>
        <bgColor indexed="22"/>
      </patternFill>
    </fill>
    <fill>
      <patternFill patternType="solid">
        <fgColor indexed="41"/>
        <bgColor indexed="44"/>
      </patternFill>
    </fill>
    <fill>
      <patternFill patternType="solid">
        <fgColor rgb="FFFF0000"/>
        <bgColor indexed="60"/>
      </patternFill>
    </fill>
    <fill>
      <patternFill patternType="solid">
        <fgColor rgb="FFFF0000"/>
        <bgColor indexed="64"/>
      </patternFill>
    </fill>
    <fill>
      <patternFill patternType="solid">
        <fgColor rgb="FFFF0000"/>
        <bgColor indexed="42"/>
      </patternFill>
    </fill>
    <fill>
      <patternFill patternType="solid">
        <fgColor rgb="FFFF0000"/>
        <bgColor indexed="31"/>
      </patternFill>
    </fill>
    <fill>
      <patternFill patternType="solid">
        <fgColor rgb="FFFF0000"/>
        <bgColor indexed="13"/>
      </patternFill>
    </fill>
    <fill>
      <patternFill patternType="solid">
        <fgColor rgb="FFFF0000"/>
        <bgColor indexed="47"/>
      </patternFill>
    </fill>
    <fill>
      <patternFill patternType="solid">
        <fgColor rgb="FFFF0000"/>
        <bgColor indexed="24"/>
      </patternFill>
    </fill>
    <fill>
      <patternFill patternType="solid">
        <fgColor rgb="FFFF0000"/>
        <bgColor indexed="55"/>
      </patternFill>
    </fill>
    <fill>
      <patternFill patternType="solid">
        <fgColor rgb="FFFF0000"/>
        <bgColor indexed="26"/>
      </patternFill>
    </fill>
    <fill>
      <patternFill patternType="solid">
        <fgColor rgb="FFFF0000"/>
        <bgColor indexed="41"/>
      </patternFill>
    </fill>
    <fill>
      <patternFill patternType="solid">
        <fgColor rgb="FFFF0000"/>
        <bgColor indexed="29"/>
      </patternFill>
    </fill>
    <fill>
      <patternFill patternType="solid">
        <fgColor rgb="FFFF0000"/>
        <bgColor indexed="44"/>
      </patternFill>
    </fill>
    <fill>
      <patternFill patternType="solid">
        <fgColor rgb="FFFF0000"/>
        <bgColor indexed="30"/>
      </patternFill>
    </fill>
    <fill>
      <patternFill patternType="solid">
        <fgColor rgb="FFFF0000"/>
        <bgColor indexed="22"/>
      </patternFill>
    </fill>
  </fills>
  <borders count="8">
    <border>
      <left/>
      <right/>
      <top/>
      <bottom/>
      <diagonal/>
    </border>
    <border>
      <left style="medium">
        <color indexed="10"/>
      </left>
      <right style="medium">
        <color indexed="10"/>
      </right>
      <top style="medium">
        <color indexed="10"/>
      </top>
      <bottom style="medium">
        <color indexed="10"/>
      </bottom>
      <diagonal/>
    </border>
    <border>
      <left/>
      <right style="hair">
        <color indexed="8"/>
      </right>
      <top/>
      <bottom/>
      <diagonal/>
    </border>
    <border>
      <left/>
      <right/>
      <top style="hair">
        <color indexed="8"/>
      </top>
      <bottom style="hair">
        <color indexed="8"/>
      </bottom>
      <diagonal/>
    </border>
    <border>
      <left style="thick">
        <color indexed="10"/>
      </left>
      <right style="thick">
        <color indexed="10"/>
      </right>
      <top style="thick">
        <color indexed="10"/>
      </top>
      <bottom/>
      <diagonal/>
    </border>
    <border>
      <left style="thick">
        <color indexed="10"/>
      </left>
      <right style="thick">
        <color indexed="10"/>
      </right>
      <top/>
      <bottom/>
      <diagonal/>
    </border>
    <border>
      <left style="thick">
        <color indexed="10"/>
      </left>
      <right style="thick">
        <color indexed="10"/>
      </right>
      <top/>
      <bottom style="thick">
        <color indexed="10"/>
      </bottom>
      <diagonal/>
    </border>
    <border>
      <left style="thick">
        <color indexed="10"/>
      </left>
      <right style="thick">
        <color indexed="10"/>
      </right>
      <top style="thick">
        <color indexed="10"/>
      </top>
      <bottom style="thick">
        <color indexed="10"/>
      </bottom>
      <diagonal/>
    </border>
  </borders>
  <cellStyleXfs count="3">
    <xf numFmtId="0" fontId="0" fillId="0" borderId="0"/>
    <xf numFmtId="0" fontId="1" fillId="0" borderId="0"/>
    <xf numFmtId="166" fontId="1" fillId="0" borderId="0"/>
  </cellStyleXfs>
  <cellXfs count="121">
    <xf numFmtId="0" fontId="0" fillId="0" borderId="0" xfId="0"/>
    <xf numFmtId="0" fontId="4" fillId="0" borderId="0" xfId="1" applyFont="1" applyFill="1" applyProtection="1">
      <protection hidden="1"/>
    </xf>
    <xf numFmtId="0" fontId="4" fillId="0" borderId="0" xfId="1" applyFont="1" applyProtection="1">
      <protection hidden="1"/>
    </xf>
    <xf numFmtId="0" fontId="4" fillId="2" borderId="0" xfId="1" applyFont="1" applyFill="1" applyProtection="1">
      <protection hidden="1"/>
    </xf>
    <xf numFmtId="0" fontId="4" fillId="3" borderId="0" xfId="1" applyFont="1" applyFill="1" applyProtection="1">
      <protection hidden="1"/>
    </xf>
    <xf numFmtId="0" fontId="4" fillId="0" borderId="1" xfId="1" applyFont="1" applyFill="1" applyBorder="1" applyAlignment="1" applyProtection="1">
      <alignment horizontal="center" vertical="top"/>
      <protection locked="0"/>
    </xf>
    <xf numFmtId="0" fontId="4" fillId="0" borderId="0" xfId="1" applyFont="1" applyFill="1" applyBorder="1" applyProtection="1">
      <protection hidden="1"/>
    </xf>
    <xf numFmtId="164" fontId="4" fillId="3" borderId="0" xfId="1" applyNumberFormat="1" applyFont="1" applyFill="1" applyProtection="1">
      <protection hidden="1"/>
    </xf>
    <xf numFmtId="0" fontId="4" fillId="2" borderId="0" xfId="1" applyFont="1" applyFill="1" applyBorder="1" applyProtection="1">
      <protection hidden="1"/>
    </xf>
    <xf numFmtId="165" fontId="4" fillId="2" borderId="0" xfId="1" applyNumberFormat="1" applyFont="1" applyFill="1" applyBorder="1" applyProtection="1">
      <protection hidden="1"/>
    </xf>
    <xf numFmtId="0" fontId="4" fillId="3" borderId="0" xfId="1" applyFont="1" applyFill="1" applyBorder="1" applyProtection="1">
      <protection hidden="1"/>
    </xf>
    <xf numFmtId="165" fontId="4" fillId="3" borderId="0" xfId="1" applyNumberFormat="1" applyFont="1" applyFill="1" applyBorder="1" applyProtection="1">
      <protection hidden="1"/>
    </xf>
    <xf numFmtId="0" fontId="4" fillId="4" borderId="0" xfId="1" applyFont="1" applyFill="1" applyBorder="1" applyAlignment="1" applyProtection="1">
      <alignment horizontal="left"/>
      <protection hidden="1"/>
    </xf>
    <xf numFmtId="0" fontId="5" fillId="4" borderId="0" xfId="1" applyFont="1" applyFill="1" applyBorder="1" applyAlignment="1" applyProtection="1">
      <alignment horizontal="left"/>
      <protection hidden="1"/>
    </xf>
    <xf numFmtId="0" fontId="6" fillId="5" borderId="0" xfId="1" applyFont="1" applyFill="1" applyBorder="1" applyAlignment="1" applyProtection="1">
      <alignment horizontal="left"/>
      <protection hidden="1"/>
    </xf>
    <xf numFmtId="165" fontId="6" fillId="5" borderId="0" xfId="1" applyNumberFormat="1" applyFont="1" applyFill="1" applyBorder="1" applyAlignment="1">
      <alignment horizontal="left"/>
    </xf>
    <xf numFmtId="0" fontId="4" fillId="0" borderId="2" xfId="1" applyFont="1" applyBorder="1" applyProtection="1">
      <protection hidden="1"/>
    </xf>
    <xf numFmtId="0" fontId="4" fillId="5" borderId="3" xfId="1" applyFont="1" applyFill="1" applyBorder="1" applyProtection="1">
      <protection hidden="1"/>
    </xf>
    <xf numFmtId="0" fontId="4" fillId="6" borderId="0" xfId="1" applyFont="1" applyFill="1" applyBorder="1" applyAlignment="1" applyProtection="1">
      <alignment vertical="top"/>
      <protection hidden="1"/>
    </xf>
    <xf numFmtId="0" fontId="4" fillId="6" borderId="0" xfId="1" applyFont="1" applyFill="1" applyBorder="1" applyAlignment="1" applyProtection="1">
      <alignment wrapText="1"/>
      <protection hidden="1"/>
    </xf>
    <xf numFmtId="0" fontId="4" fillId="6" borderId="0" xfId="1" applyFont="1" applyFill="1" applyBorder="1" applyProtection="1">
      <protection hidden="1"/>
    </xf>
    <xf numFmtId="165" fontId="4" fillId="6" borderId="0" xfId="1" applyNumberFormat="1" applyFont="1" applyFill="1" applyBorder="1" applyProtection="1"/>
    <xf numFmtId="0" fontId="4" fillId="6" borderId="4" xfId="1" applyFont="1" applyFill="1" applyBorder="1" applyAlignment="1" applyProtection="1">
      <alignment horizontal="center"/>
      <protection locked="0"/>
    </xf>
    <xf numFmtId="0" fontId="4" fillId="6" borderId="5" xfId="1" applyFont="1" applyFill="1" applyBorder="1" applyAlignment="1" applyProtection="1">
      <alignment horizontal="center"/>
      <protection locked="0"/>
    </xf>
    <xf numFmtId="0" fontId="4" fillId="6" borderId="0" xfId="1" applyFont="1" applyFill="1" applyBorder="1" applyAlignment="1" applyProtection="1">
      <alignment vertical="center"/>
      <protection hidden="1"/>
    </xf>
    <xf numFmtId="0" fontId="4" fillId="6" borderId="0" xfId="1" applyFont="1" applyFill="1" applyBorder="1" applyAlignment="1" applyProtection="1">
      <alignment vertical="center" wrapText="1"/>
      <protection hidden="1"/>
    </xf>
    <xf numFmtId="165" fontId="4" fillId="6" borderId="0" xfId="1" applyNumberFormat="1" applyFont="1" applyFill="1" applyBorder="1" applyAlignment="1" applyProtection="1">
      <alignment vertical="center"/>
    </xf>
    <xf numFmtId="0" fontId="4" fillId="6" borderId="5" xfId="1" applyFont="1" applyFill="1" applyBorder="1" applyAlignment="1" applyProtection="1">
      <alignment horizontal="center" vertical="center"/>
      <protection locked="0"/>
    </xf>
    <xf numFmtId="0" fontId="4" fillId="6" borderId="6" xfId="1" applyFont="1" applyFill="1" applyBorder="1" applyAlignment="1" applyProtection="1">
      <alignment horizontal="center" vertical="center"/>
      <protection locked="0"/>
    </xf>
    <xf numFmtId="165" fontId="6" fillId="6" borderId="0" xfId="1" applyNumberFormat="1" applyFont="1" applyFill="1" applyBorder="1" applyAlignment="1" applyProtection="1">
      <alignment horizontal="center" vertical="center"/>
    </xf>
    <xf numFmtId="0" fontId="6" fillId="6" borderId="0" xfId="1" applyNumberFormat="1" applyFont="1" applyFill="1" applyBorder="1" applyAlignment="1" applyProtection="1">
      <alignment horizontal="center" vertical="center"/>
    </xf>
    <xf numFmtId="0" fontId="6" fillId="7" borderId="0" xfId="1" applyFont="1" applyFill="1" applyBorder="1" applyProtection="1">
      <protection hidden="1"/>
    </xf>
    <xf numFmtId="165" fontId="6" fillId="7" borderId="0" xfId="1" applyNumberFormat="1" applyFont="1" applyFill="1" applyBorder="1" applyAlignment="1">
      <alignment horizontal="right"/>
    </xf>
    <xf numFmtId="0" fontId="4" fillId="7" borderId="0" xfId="1" applyFont="1" applyFill="1" applyProtection="1">
      <protection hidden="1"/>
    </xf>
    <xf numFmtId="0" fontId="4" fillId="8" borderId="0" xfId="1" applyFont="1" applyFill="1" applyBorder="1" applyProtection="1">
      <protection hidden="1"/>
    </xf>
    <xf numFmtId="165" fontId="4" fillId="8" borderId="0" xfId="1" applyNumberFormat="1" applyFont="1" applyFill="1" applyBorder="1" applyProtection="1"/>
    <xf numFmtId="0" fontId="4" fillId="8" borderId="4" xfId="1" applyFont="1" applyFill="1" applyBorder="1" applyAlignment="1" applyProtection="1">
      <alignment horizontal="center"/>
      <protection locked="0"/>
    </xf>
    <xf numFmtId="0" fontId="4" fillId="8" borderId="5" xfId="1" applyFont="1" applyFill="1" applyBorder="1" applyAlignment="1" applyProtection="1">
      <alignment horizontal="center"/>
      <protection locked="0"/>
    </xf>
    <xf numFmtId="0" fontId="4" fillId="8" borderId="6" xfId="1" applyFont="1" applyFill="1" applyBorder="1" applyAlignment="1" applyProtection="1">
      <alignment horizontal="center"/>
      <protection locked="0"/>
    </xf>
    <xf numFmtId="165" fontId="4" fillId="8" borderId="0" xfId="1" applyNumberFormat="1" applyFont="1" applyFill="1" applyBorder="1" applyAlignment="1" applyProtection="1">
      <alignment horizontal="center"/>
    </xf>
    <xf numFmtId="165" fontId="6" fillId="8" borderId="0" xfId="1" applyNumberFormat="1" applyFont="1" applyFill="1" applyBorder="1" applyAlignment="1" applyProtection="1">
      <alignment horizontal="center"/>
    </xf>
    <xf numFmtId="1" fontId="6" fillId="8" borderId="0" xfId="1" applyNumberFormat="1" applyFont="1" applyFill="1" applyBorder="1" applyAlignment="1" applyProtection="1">
      <alignment horizontal="center"/>
    </xf>
    <xf numFmtId="0" fontId="6" fillId="9" borderId="0" xfId="1" applyFont="1" applyFill="1" applyBorder="1" applyProtection="1">
      <protection hidden="1"/>
    </xf>
    <xf numFmtId="165" fontId="6" fillId="9" borderId="0" xfId="1" applyNumberFormat="1" applyFont="1" applyFill="1" applyBorder="1" applyAlignment="1">
      <alignment horizontal="right"/>
    </xf>
    <xf numFmtId="0" fontId="4" fillId="9" borderId="0" xfId="1" applyFont="1" applyFill="1" applyProtection="1">
      <protection hidden="1"/>
    </xf>
    <xf numFmtId="0" fontId="4" fillId="10" borderId="0" xfId="1" applyFont="1" applyFill="1" applyBorder="1" applyProtection="1">
      <protection hidden="1"/>
    </xf>
    <xf numFmtId="165" fontId="4" fillId="10" borderId="0" xfId="1" applyNumberFormat="1" applyFont="1" applyFill="1" applyBorder="1" applyProtection="1"/>
    <xf numFmtId="0" fontId="4" fillId="10" borderId="4" xfId="1" applyFont="1" applyFill="1" applyBorder="1" applyAlignment="1" applyProtection="1">
      <alignment horizontal="center"/>
      <protection locked="0"/>
    </xf>
    <xf numFmtId="0" fontId="4" fillId="10" borderId="5" xfId="1" applyFont="1" applyFill="1" applyBorder="1" applyAlignment="1" applyProtection="1">
      <alignment horizontal="center"/>
      <protection locked="0"/>
    </xf>
    <xf numFmtId="0" fontId="4" fillId="10" borderId="6" xfId="1" applyFont="1" applyFill="1" applyBorder="1" applyAlignment="1" applyProtection="1">
      <alignment horizontal="center"/>
      <protection locked="0"/>
    </xf>
    <xf numFmtId="165" fontId="4" fillId="10" borderId="0" xfId="1" applyNumberFormat="1" applyFont="1" applyFill="1" applyBorder="1" applyAlignment="1" applyProtection="1">
      <alignment horizontal="center"/>
    </xf>
    <xf numFmtId="165" fontId="6" fillId="10" borderId="0" xfId="1" applyNumberFormat="1" applyFont="1" applyFill="1" applyBorder="1" applyAlignment="1" applyProtection="1">
      <alignment horizontal="center"/>
    </xf>
    <xf numFmtId="0" fontId="6" fillId="10" borderId="0" xfId="1" applyNumberFormat="1" applyFont="1" applyFill="1" applyBorder="1" applyAlignment="1" applyProtection="1">
      <alignment horizontal="center"/>
    </xf>
    <xf numFmtId="0" fontId="6" fillId="2" borderId="0" xfId="1" applyFont="1" applyFill="1" applyBorder="1" applyProtection="1">
      <protection hidden="1"/>
    </xf>
    <xf numFmtId="165" fontId="6" fillId="2" borderId="0" xfId="1" applyNumberFormat="1" applyFont="1" applyFill="1" applyBorder="1" applyAlignment="1">
      <alignment horizontal="right"/>
    </xf>
    <xf numFmtId="165" fontId="6" fillId="2" borderId="0" xfId="1" applyNumberFormat="1" applyFont="1" applyFill="1" applyBorder="1" applyProtection="1">
      <protection hidden="1"/>
    </xf>
    <xf numFmtId="0" fontId="4" fillId="11" borderId="0" xfId="1" applyFont="1" applyFill="1" applyBorder="1" applyProtection="1">
      <protection hidden="1"/>
    </xf>
    <xf numFmtId="167" fontId="4" fillId="11" borderId="0" xfId="2" applyNumberFormat="1" applyFont="1" applyFill="1" applyBorder="1" applyAlignment="1" applyProtection="1"/>
    <xf numFmtId="0" fontId="4" fillId="11" borderId="7" xfId="1" applyFont="1" applyFill="1" applyBorder="1" applyAlignment="1" applyProtection="1">
      <alignment horizontal="center"/>
      <protection locked="0"/>
    </xf>
    <xf numFmtId="167" fontId="6" fillId="11" borderId="0" xfId="2" applyNumberFormat="1" applyFont="1" applyFill="1" applyBorder="1" applyAlignment="1" applyProtection="1">
      <alignment horizontal="center"/>
    </xf>
    <xf numFmtId="0" fontId="5" fillId="0" borderId="0" xfId="0" applyFont="1"/>
    <xf numFmtId="0" fontId="6" fillId="13" borderId="0" xfId="1" applyFont="1" applyFill="1" applyBorder="1" applyProtection="1">
      <protection hidden="1"/>
    </xf>
    <xf numFmtId="0" fontId="4" fillId="13" borderId="0" xfId="1" applyFont="1" applyFill="1" applyBorder="1" applyProtection="1">
      <protection hidden="1"/>
    </xf>
    <xf numFmtId="0" fontId="4" fillId="13" borderId="0" xfId="1" applyFont="1" applyFill="1" applyBorder="1" applyProtection="1"/>
    <xf numFmtId="0" fontId="4" fillId="13" borderId="0" xfId="1" applyFont="1" applyFill="1" applyBorder="1" applyAlignment="1" applyProtection="1">
      <alignment horizontal="center"/>
      <protection hidden="1"/>
    </xf>
    <xf numFmtId="0" fontId="4" fillId="14" borderId="0" xfId="1" applyFont="1" applyFill="1" applyBorder="1" applyProtection="1">
      <protection hidden="1"/>
    </xf>
    <xf numFmtId="165" fontId="4" fillId="14" borderId="0" xfId="1" applyNumberFormat="1" applyFont="1" applyFill="1" applyBorder="1" applyAlignment="1" applyProtection="1">
      <alignment horizontal="right"/>
    </xf>
    <xf numFmtId="165" fontId="4" fillId="14" borderId="0" xfId="1" applyNumberFormat="1" applyFont="1" applyFill="1" applyBorder="1" applyAlignment="1" applyProtection="1">
      <alignment horizontal="center"/>
    </xf>
    <xf numFmtId="0" fontId="4" fillId="14" borderId="7" xfId="1" applyFont="1" applyFill="1" applyBorder="1" applyAlignment="1" applyProtection="1">
      <alignment horizontal="center"/>
      <protection locked="0"/>
    </xf>
    <xf numFmtId="0" fontId="4" fillId="14" borderId="0" xfId="1" applyFont="1" applyFill="1" applyBorder="1" applyAlignment="1" applyProtection="1">
      <alignment horizontal="center"/>
      <protection hidden="1"/>
    </xf>
    <xf numFmtId="165" fontId="6" fillId="14" borderId="0" xfId="1" applyNumberFormat="1" applyFont="1" applyFill="1" applyBorder="1" applyAlignment="1" applyProtection="1">
      <alignment horizontal="center"/>
    </xf>
    <xf numFmtId="0" fontId="4" fillId="12" borderId="0" xfId="1" applyFont="1" applyFill="1" applyBorder="1" applyAlignment="1" applyProtection="1">
      <alignment wrapText="1"/>
      <protection hidden="1"/>
    </xf>
    <xf numFmtId="0" fontId="4" fillId="15" borderId="0" xfId="1" applyFont="1" applyFill="1" applyBorder="1" applyAlignment="1" applyProtection="1">
      <alignment horizontal="left" wrapText="1"/>
      <protection hidden="1"/>
    </xf>
    <xf numFmtId="0" fontId="4" fillId="15" borderId="0" xfId="1" applyFont="1" applyFill="1" applyBorder="1" applyProtection="1">
      <protection hidden="1"/>
    </xf>
    <xf numFmtId="165" fontId="4" fillId="15" borderId="0" xfId="1" applyNumberFormat="1" applyFont="1" applyFill="1" applyBorder="1" applyProtection="1"/>
    <xf numFmtId="0" fontId="4" fillId="15" borderId="7" xfId="1" applyFont="1" applyFill="1" applyBorder="1" applyAlignment="1" applyProtection="1">
      <alignment horizontal="center"/>
      <protection locked="0"/>
    </xf>
    <xf numFmtId="165" fontId="6" fillId="15" borderId="0" xfId="1" applyNumberFormat="1" applyFont="1" applyFill="1" applyBorder="1" applyAlignment="1" applyProtection="1">
      <alignment horizontal="center"/>
    </xf>
    <xf numFmtId="165" fontId="6" fillId="0" borderId="0" xfId="1" applyNumberFormat="1" applyFont="1" applyFill="1" applyBorder="1" applyProtection="1">
      <protection hidden="1"/>
    </xf>
    <xf numFmtId="0" fontId="4" fillId="15" borderId="0" xfId="1" applyFont="1" applyFill="1" applyBorder="1" applyAlignment="1" applyProtection="1">
      <alignment horizontal="left" vertical="top" wrapText="1"/>
      <protection hidden="1"/>
    </xf>
    <xf numFmtId="0" fontId="4" fillId="16" borderId="0" xfId="1" applyFont="1" applyFill="1" applyProtection="1">
      <protection hidden="1"/>
    </xf>
    <xf numFmtId="0" fontId="4" fillId="17" borderId="0" xfId="1" applyFont="1" applyFill="1" applyBorder="1" applyProtection="1">
      <protection hidden="1"/>
    </xf>
    <xf numFmtId="0" fontId="4" fillId="16" borderId="0" xfId="1" applyFont="1" applyFill="1" applyBorder="1" applyProtection="1">
      <protection hidden="1"/>
    </xf>
    <xf numFmtId="0" fontId="4" fillId="18" borderId="0" xfId="1" applyFont="1" applyFill="1" applyBorder="1" applyProtection="1">
      <protection hidden="1"/>
    </xf>
    <xf numFmtId="0" fontId="4" fillId="19" borderId="0" xfId="1" applyFont="1" applyFill="1" applyBorder="1" applyAlignment="1" applyProtection="1">
      <alignment horizontal="left"/>
      <protection hidden="1"/>
    </xf>
    <xf numFmtId="0" fontId="6" fillId="20" borderId="0" xfId="1" applyFont="1" applyFill="1" applyBorder="1" applyAlignment="1" applyProtection="1">
      <alignment horizontal="left"/>
      <protection hidden="1"/>
    </xf>
    <xf numFmtId="0" fontId="4" fillId="21" borderId="0" xfId="1" applyFont="1" applyFill="1" applyBorder="1" applyProtection="1">
      <protection hidden="1"/>
    </xf>
    <xf numFmtId="0" fontId="4" fillId="21" borderId="0" xfId="1" applyFont="1" applyFill="1" applyBorder="1" applyAlignment="1" applyProtection="1">
      <alignment vertical="center"/>
      <protection hidden="1"/>
    </xf>
    <xf numFmtId="0" fontId="6" fillId="22" borderId="0" xfId="1" applyFont="1" applyFill="1" applyBorder="1" applyProtection="1">
      <protection hidden="1"/>
    </xf>
    <xf numFmtId="0" fontId="6" fillId="23" borderId="0" xfId="1" applyFont="1" applyFill="1" applyBorder="1" applyProtection="1">
      <protection hidden="1"/>
    </xf>
    <xf numFmtId="0" fontId="4" fillId="24" borderId="0" xfId="1" applyFont="1" applyFill="1" applyBorder="1" applyProtection="1">
      <protection hidden="1"/>
    </xf>
    <xf numFmtId="0" fontId="6" fillId="25" borderId="0" xfId="1" applyFont="1" applyFill="1" applyBorder="1" applyProtection="1">
      <protection hidden="1"/>
    </xf>
    <xf numFmtId="0" fontId="6" fillId="16" borderId="0" xfId="1" applyFont="1" applyFill="1" applyBorder="1" applyProtection="1">
      <protection hidden="1"/>
    </xf>
    <xf numFmtId="0" fontId="4" fillId="26" borderId="0" xfId="1" applyFont="1" applyFill="1" applyBorder="1" applyProtection="1">
      <protection hidden="1"/>
    </xf>
    <xf numFmtId="0" fontId="5" fillId="17" borderId="0" xfId="0" applyFont="1" applyFill="1"/>
    <xf numFmtId="0" fontId="4" fillId="28" borderId="0" xfId="1" applyFont="1" applyFill="1" applyBorder="1" applyProtection="1">
      <protection hidden="1"/>
    </xf>
    <xf numFmtId="0" fontId="4" fillId="28" borderId="0" xfId="1" applyFont="1" applyFill="1" applyBorder="1" applyProtection="1"/>
    <xf numFmtId="0" fontId="4" fillId="29" borderId="0" xfId="1" applyFont="1" applyFill="1" applyBorder="1" applyAlignment="1" applyProtection="1">
      <alignment horizontal="right"/>
      <protection hidden="1"/>
    </xf>
    <xf numFmtId="0" fontId="4" fillId="29" borderId="0" xfId="1" applyFont="1" applyFill="1" applyBorder="1" applyProtection="1">
      <protection hidden="1"/>
    </xf>
    <xf numFmtId="0" fontId="4" fillId="29" borderId="0" xfId="1" applyFont="1" applyFill="1" applyBorder="1" applyProtection="1"/>
    <xf numFmtId="0" fontId="4" fillId="27" borderId="0" xfId="1" applyFont="1" applyFill="1" applyBorder="1" applyProtection="1">
      <protection hidden="1"/>
    </xf>
    <xf numFmtId="0" fontId="4" fillId="27" borderId="0" xfId="1" applyFont="1" applyFill="1" applyBorder="1" applyProtection="1"/>
    <xf numFmtId="0" fontId="4" fillId="17" borderId="0" xfId="1" applyFont="1" applyFill="1" applyProtection="1">
      <protection hidden="1"/>
    </xf>
    <xf numFmtId="1" fontId="6" fillId="3" borderId="0" xfId="1" applyNumberFormat="1" applyFont="1" applyFill="1" applyAlignment="1" applyProtection="1">
      <alignment horizontal="center"/>
      <protection hidden="1"/>
    </xf>
    <xf numFmtId="0" fontId="6" fillId="0" borderId="0" xfId="1" applyFont="1" applyAlignment="1" applyProtection="1">
      <alignment horizontal="right"/>
      <protection hidden="1"/>
    </xf>
    <xf numFmtId="0" fontId="4" fillId="0" borderId="0" xfId="1" applyFont="1" applyAlignment="1" applyProtection="1">
      <alignment horizontal="left" vertical="top" wrapText="1"/>
      <protection hidden="1"/>
    </xf>
    <xf numFmtId="0" fontId="4" fillId="0" borderId="0" xfId="1" applyFont="1" applyAlignment="1" applyProtection="1">
      <alignment horizontal="left" vertical="top"/>
      <protection hidden="1"/>
    </xf>
    <xf numFmtId="0" fontId="6" fillId="3" borderId="0" xfId="1" applyFont="1" applyFill="1" applyBorder="1" applyAlignment="1" applyProtection="1">
      <alignment horizontal="left" vertical="top" wrapText="1"/>
      <protection hidden="1"/>
    </xf>
    <xf numFmtId="0" fontId="6" fillId="0" borderId="0" xfId="1" applyFont="1" applyFill="1" applyBorder="1" applyAlignment="1" applyProtection="1">
      <alignment horizontal="left"/>
      <protection hidden="1"/>
    </xf>
    <xf numFmtId="165" fontId="6" fillId="6" borderId="0" xfId="1" applyNumberFormat="1" applyFont="1" applyFill="1" applyBorder="1" applyAlignment="1" applyProtection="1">
      <alignment horizontal="right" vertical="center"/>
    </xf>
    <xf numFmtId="0" fontId="6" fillId="6" borderId="0" xfId="1" applyFont="1" applyFill="1" applyBorder="1" applyAlignment="1" applyProtection="1">
      <alignment horizontal="right"/>
      <protection hidden="1"/>
    </xf>
    <xf numFmtId="0" fontId="6" fillId="8" borderId="0" xfId="1" applyFont="1" applyFill="1" applyBorder="1" applyAlignment="1" applyProtection="1">
      <alignment horizontal="right"/>
      <protection hidden="1"/>
    </xf>
    <xf numFmtId="165" fontId="6" fillId="10" borderId="0" xfId="1" applyNumberFormat="1" applyFont="1" applyFill="1" applyBorder="1" applyAlignment="1" applyProtection="1">
      <alignment horizontal="right"/>
    </xf>
    <xf numFmtId="0" fontId="6" fillId="11" borderId="0" xfId="1" applyFont="1" applyFill="1" applyBorder="1" applyAlignment="1" applyProtection="1">
      <alignment horizontal="right"/>
      <protection hidden="1"/>
    </xf>
    <xf numFmtId="0" fontId="6" fillId="15" borderId="0" xfId="1" applyFont="1" applyFill="1" applyBorder="1" applyAlignment="1" applyProtection="1">
      <alignment horizontal="right"/>
      <protection hidden="1"/>
    </xf>
    <xf numFmtId="0" fontId="4" fillId="14" borderId="0" xfId="1" applyFont="1" applyFill="1" applyBorder="1" applyAlignment="1" applyProtection="1">
      <alignment horizontal="right"/>
      <protection hidden="1"/>
    </xf>
    <xf numFmtId="0" fontId="6" fillId="14" borderId="0" xfId="1" applyFont="1" applyFill="1" applyBorder="1" applyAlignment="1" applyProtection="1">
      <alignment horizontal="right"/>
      <protection hidden="1"/>
    </xf>
    <xf numFmtId="0" fontId="6" fillId="12" borderId="0" xfId="1" applyFont="1" applyFill="1" applyBorder="1" applyAlignment="1" applyProtection="1">
      <alignment horizontal="left" wrapText="1"/>
      <protection hidden="1"/>
    </xf>
    <xf numFmtId="0" fontId="4" fillId="12" borderId="0" xfId="1" applyFont="1" applyFill="1" applyBorder="1" applyAlignment="1" applyProtection="1">
      <alignment horizontal="left" wrapText="1"/>
      <protection hidden="1"/>
    </xf>
    <xf numFmtId="0" fontId="4" fillId="27" borderId="0" xfId="1" applyFont="1" applyFill="1" applyBorder="1" applyAlignment="1" applyProtection="1">
      <alignment horizontal="left" wrapText="1"/>
      <protection hidden="1"/>
    </xf>
    <xf numFmtId="0" fontId="4" fillId="12" borderId="0" xfId="1" applyFont="1" applyFill="1" applyBorder="1" applyAlignment="1" applyProtection="1">
      <alignment horizontal="left" wrapText="1"/>
    </xf>
    <xf numFmtId="0" fontId="4" fillId="15" borderId="0" xfId="1" applyFont="1" applyFill="1" applyBorder="1" applyAlignment="1" applyProtection="1">
      <alignment horizontal="right"/>
      <protection hidden="1"/>
    </xf>
  </cellXfs>
  <cellStyles count="3">
    <cellStyle name="Excel Built-in Normal" xfId="1"/>
    <cellStyle name="Standard" xfId="0" builtinId="0"/>
    <cellStyle name="Währung" xfId="2"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D320"/>
      <rgbColor rgb="00FF00FF"/>
      <rgbColor rgb="0000FFFF"/>
      <rgbColor rgb="00800000"/>
      <rgbColor rgb="00008000"/>
      <rgbColor rgb="00000080"/>
      <rgbColor rgb="00808000"/>
      <rgbColor rgb="00800080"/>
      <rgbColor rgb="00008080"/>
      <rgbColor rgb="00CCCCCC"/>
      <rgbColor rgb="00808080"/>
      <rgbColor rgb="008EA9DB"/>
      <rgbColor rgb="00993366"/>
      <rgbColor rgb="00E2F0D9"/>
      <rgbColor rgb="00DAE3F3"/>
      <rgbColor rgb="00660066"/>
      <rgbColor rgb="00FF8080"/>
      <rgbColor rgb="000066CC"/>
      <rgbColor rgb="00BDD7EE"/>
      <rgbColor rgb="00000080"/>
      <rgbColor rgb="00FF00FF"/>
      <rgbColor rgb="00FFFF00"/>
      <rgbColor rgb="0000FFFF"/>
      <rgbColor rgb="00800080"/>
      <rgbColor rgb="00800000"/>
      <rgbColor rgb="00008080"/>
      <rgbColor rgb="000000FF"/>
      <rgbColor rgb="0000CCFF"/>
      <rgbColor rgb="00C0E399"/>
      <rgbColor rgb="00E2F5D7"/>
      <rgbColor rgb="00FFE699"/>
      <rgbColor rgb="00A9D18E"/>
      <rgbColor rgb="00FFA7A7"/>
      <rgbColor rgb="00CC99FF"/>
      <rgbColor rgb="00FFD966"/>
      <rgbColor rgb="002E75B6"/>
      <rgbColor rgb="0033CCCC"/>
      <rgbColor rgb="0092D050"/>
      <rgbColor rgb="00FFC000"/>
      <rgbColor rgb="00FF9900"/>
      <rgbColor rgb="00FF6600"/>
      <rgbColor rgb="00666699"/>
      <rgbColor rgb="008FAAD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67"/>
  <sheetViews>
    <sheetView tabSelected="1" zoomScale="85" zoomScaleNormal="85" zoomScaleSheetLayoutView="90" workbookViewId="0">
      <selection activeCell="C9" sqref="C9"/>
    </sheetView>
  </sheetViews>
  <sheetFormatPr baseColWidth="10" defaultColWidth="11.44140625" defaultRowHeight="15.6" x14ac:dyDescent="0.3"/>
  <cols>
    <col min="1" max="1" width="36.6640625" style="2" customWidth="1"/>
    <col min="2" max="2" width="52.109375" style="2" customWidth="1"/>
    <col min="3" max="3" width="11.5546875" style="2" customWidth="1"/>
    <col min="4" max="4" width="11.44140625" style="101" hidden="1" customWidth="1"/>
    <col min="5" max="5" width="16.44140625" style="101" hidden="1" customWidth="1"/>
    <col min="6" max="7" width="11.44140625" style="101" hidden="1" customWidth="1"/>
    <col min="8" max="8" width="16" style="2" customWidth="1"/>
    <col min="9" max="9" width="20.88671875" style="4" customWidth="1"/>
    <col min="10" max="10" width="10" style="2" customWidth="1"/>
    <col min="11" max="16384" width="11.44140625" style="2"/>
  </cols>
  <sheetData>
    <row r="1" spans="1:256" ht="47.25" customHeight="1" x14ac:dyDescent="0.3">
      <c r="A1" s="106" t="s">
        <v>71</v>
      </c>
      <c r="B1" s="106"/>
      <c r="C1" s="106"/>
      <c r="D1" s="106"/>
      <c r="E1" s="106"/>
      <c r="F1" s="106"/>
      <c r="G1" s="106"/>
      <c r="H1" s="106"/>
      <c r="I1" s="106"/>
      <c r="J1" s="1"/>
    </row>
    <row r="2" spans="1:256" ht="39.75" customHeight="1" thickBot="1" x14ac:dyDescent="0.35">
      <c r="A2" s="106"/>
      <c r="B2" s="106"/>
      <c r="C2" s="106"/>
      <c r="D2" s="106"/>
      <c r="E2" s="106"/>
      <c r="F2" s="106"/>
      <c r="G2" s="106"/>
      <c r="H2" s="106"/>
      <c r="I2" s="106"/>
      <c r="J2" s="1"/>
    </row>
    <row r="3" spans="1:256" ht="15" hidden="1" customHeight="1" x14ac:dyDescent="0.3">
      <c r="A3" s="3" t="s">
        <v>0</v>
      </c>
      <c r="B3" s="3"/>
      <c r="C3" s="3"/>
      <c r="D3" s="79"/>
      <c r="E3" s="79"/>
      <c r="F3" s="79"/>
      <c r="G3" s="79"/>
      <c r="H3" s="3"/>
      <c r="J3" s="1"/>
    </row>
    <row r="4" spans="1:256" ht="15" hidden="1" customHeight="1" x14ac:dyDescent="0.3">
      <c r="A4" s="3"/>
      <c r="B4" s="3"/>
      <c r="C4" s="3"/>
      <c r="D4" s="79"/>
      <c r="E4" s="79"/>
      <c r="F4" s="79"/>
      <c r="G4" s="79"/>
      <c r="H4" s="3"/>
      <c r="J4" s="1"/>
    </row>
    <row r="5" spans="1:256" ht="15" hidden="1" customHeight="1" x14ac:dyDescent="0.3">
      <c r="A5" s="3" t="s">
        <v>1</v>
      </c>
      <c r="B5" s="3">
        <v>9.6</v>
      </c>
      <c r="C5" s="3"/>
      <c r="D5" s="79"/>
      <c r="E5" s="79"/>
      <c r="F5" s="79"/>
      <c r="G5" s="79"/>
      <c r="H5" s="3"/>
      <c r="J5" s="1"/>
    </row>
    <row r="6" spans="1:256" ht="15" hidden="1" customHeight="1" thickBot="1" x14ac:dyDescent="0.35">
      <c r="A6" s="3" t="s">
        <v>2</v>
      </c>
      <c r="B6" s="3">
        <v>9.1300000000000008</v>
      </c>
      <c r="C6" s="3"/>
      <c r="D6" s="79"/>
      <c r="E6" s="79"/>
      <c r="F6" s="79"/>
      <c r="G6" s="79"/>
      <c r="H6" s="3"/>
      <c r="J6" s="1"/>
    </row>
    <row r="7" spans="1:256" ht="14.25" customHeight="1" thickBot="1" x14ac:dyDescent="0.35">
      <c r="A7" s="107" t="s">
        <v>72</v>
      </c>
      <c r="B7" s="107"/>
      <c r="C7" s="5">
        <v>1</v>
      </c>
      <c r="D7" s="80"/>
      <c r="E7" s="80"/>
      <c r="F7" s="80"/>
      <c r="G7" s="80"/>
      <c r="H7" s="6"/>
      <c r="I7" s="7"/>
      <c r="J7" s="1"/>
    </row>
    <row r="8" spans="1:256" ht="16.5" hidden="1" customHeight="1" x14ac:dyDescent="0.3">
      <c r="A8" s="8" t="s">
        <v>3</v>
      </c>
      <c r="B8" s="8">
        <v>1</v>
      </c>
      <c r="C8" s="8"/>
      <c r="D8" s="81"/>
      <c r="E8" s="81"/>
      <c r="F8" s="81"/>
      <c r="G8" s="81"/>
      <c r="H8" s="9"/>
      <c r="I8" s="7"/>
      <c r="J8" s="1"/>
    </row>
    <row r="9" spans="1:256" s="4" customFormat="1" x14ac:dyDescent="0.3">
      <c r="A9" s="10"/>
      <c r="B9" s="10"/>
      <c r="C9" s="10"/>
      <c r="D9" s="82"/>
      <c r="E9" s="82"/>
      <c r="F9" s="82"/>
      <c r="G9" s="82"/>
      <c r="H9" s="11"/>
      <c r="I9" s="7"/>
    </row>
    <row r="10" spans="1:256" ht="19.95" customHeight="1" x14ac:dyDescent="0.3">
      <c r="A10" s="12" t="s">
        <v>4</v>
      </c>
      <c r="B10" s="12" t="s">
        <v>5</v>
      </c>
      <c r="C10" s="12" t="s">
        <v>6</v>
      </c>
      <c r="D10" s="83" t="s">
        <v>7</v>
      </c>
      <c r="E10" s="83" t="s">
        <v>8</v>
      </c>
      <c r="F10" s="83" t="s">
        <v>9</v>
      </c>
      <c r="G10" s="83"/>
      <c r="H10" s="12" t="s">
        <v>10</v>
      </c>
      <c r="I10" s="13" t="s">
        <v>11</v>
      </c>
      <c r="J10" s="1"/>
    </row>
    <row r="11" spans="1:256" s="4" customFormat="1" ht="12.6" customHeight="1" x14ac:dyDescent="0.3">
      <c r="A11" s="12"/>
      <c r="B11" s="12"/>
      <c r="C11" s="12"/>
      <c r="D11" s="83"/>
      <c r="E11" s="83"/>
      <c r="F11" s="83"/>
      <c r="G11" s="83"/>
      <c r="H11" s="12"/>
      <c r="I11" s="13"/>
    </row>
    <row r="12" spans="1:256" ht="16.2" thickBot="1" x14ac:dyDescent="0.35">
      <c r="A12" s="14" t="s">
        <v>12</v>
      </c>
      <c r="B12" s="14"/>
      <c r="C12" s="14"/>
      <c r="D12" s="84"/>
      <c r="E12" s="84"/>
      <c r="F12" s="84"/>
      <c r="G12" s="84"/>
      <c r="H12" s="15"/>
      <c r="I12" s="15"/>
      <c r="J12" s="1"/>
      <c r="M12" s="16"/>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row>
    <row r="13" spans="1:256" ht="16.2" thickTop="1" x14ac:dyDescent="0.3">
      <c r="A13" s="18" t="s">
        <v>13</v>
      </c>
      <c r="B13" s="19" t="s">
        <v>14</v>
      </c>
      <c r="C13" s="20">
        <v>22</v>
      </c>
      <c r="D13" s="85">
        <f>C13*$B$5</f>
        <v>211.2</v>
      </c>
      <c r="E13" s="85">
        <f>(C13*$B$6)*$B$8</f>
        <v>200.86</v>
      </c>
      <c r="F13" s="86">
        <v>55</v>
      </c>
      <c r="G13" s="85"/>
      <c r="H13" s="21">
        <f>(D13*$B$8+E13)*$C$7+F13</f>
        <v>467.06</v>
      </c>
      <c r="I13" s="22" t="s">
        <v>68</v>
      </c>
      <c r="J13" s="1"/>
    </row>
    <row r="14" spans="1:256" x14ac:dyDescent="0.3">
      <c r="A14" s="18" t="s">
        <v>15</v>
      </c>
      <c r="B14" s="20" t="s">
        <v>16</v>
      </c>
      <c r="C14" s="20">
        <v>14</v>
      </c>
      <c r="D14" s="85">
        <f>C14*$B$5</f>
        <v>134.4</v>
      </c>
      <c r="E14" s="85">
        <f>(C14*$B$6)*$B$8</f>
        <v>127.82000000000001</v>
      </c>
      <c r="F14" s="86">
        <v>45</v>
      </c>
      <c r="G14" s="85"/>
      <c r="H14" s="21">
        <f>(D14*$B$8+E14)*$C$7+F14</f>
        <v>307.22000000000003</v>
      </c>
      <c r="I14" s="23" t="s">
        <v>68</v>
      </c>
      <c r="J14" s="1"/>
    </row>
    <row r="15" spans="1:256" x14ac:dyDescent="0.3">
      <c r="A15" s="18" t="s">
        <v>17</v>
      </c>
      <c r="B15" s="20" t="s">
        <v>18</v>
      </c>
      <c r="C15" s="20">
        <v>13</v>
      </c>
      <c r="D15" s="85">
        <f>C15*$B$5</f>
        <v>124.8</v>
      </c>
      <c r="E15" s="85">
        <f>(C15*$B$6)*$B$8</f>
        <v>118.69000000000001</v>
      </c>
      <c r="F15" s="86">
        <v>40</v>
      </c>
      <c r="G15" s="85"/>
      <c r="H15" s="21">
        <f>(D15*$B$8+E15)*$C$7+F15</f>
        <v>283.49</v>
      </c>
      <c r="I15" s="23" t="s">
        <v>68</v>
      </c>
      <c r="J15" s="1"/>
    </row>
    <row r="16" spans="1:256" x14ac:dyDescent="0.3">
      <c r="A16" s="18" t="s">
        <v>19</v>
      </c>
      <c r="B16" s="20" t="s">
        <v>20</v>
      </c>
      <c r="C16" s="20">
        <v>21</v>
      </c>
      <c r="D16" s="85">
        <f>C16*$B$5</f>
        <v>201.6</v>
      </c>
      <c r="E16" s="85">
        <f>(C16*$B$6)*$B$8</f>
        <v>191.73000000000002</v>
      </c>
      <c r="F16" s="86">
        <v>50</v>
      </c>
      <c r="G16" s="85"/>
      <c r="H16" s="21">
        <f>(D16*$B$8+E16)*$C$7+F16</f>
        <v>443.33000000000004</v>
      </c>
      <c r="I16" s="23" t="s">
        <v>68</v>
      </c>
      <c r="J16" s="1"/>
    </row>
    <row r="17" spans="1:256" ht="31.2" x14ac:dyDescent="0.3">
      <c r="A17" s="24" t="s">
        <v>21</v>
      </c>
      <c r="B17" s="25" t="s">
        <v>61</v>
      </c>
      <c r="C17" s="24"/>
      <c r="D17" s="86">
        <v>60</v>
      </c>
      <c r="E17" s="86"/>
      <c r="F17" s="86">
        <v>85</v>
      </c>
      <c r="G17" s="86"/>
      <c r="H17" s="26">
        <f>(D17*$C$7+F17)*B8</f>
        <v>145</v>
      </c>
      <c r="I17" s="27" t="s">
        <v>68</v>
      </c>
      <c r="J17" s="1"/>
    </row>
    <row r="18" spans="1:256" x14ac:dyDescent="0.3">
      <c r="A18" s="20" t="s">
        <v>22</v>
      </c>
      <c r="B18" s="20" t="s">
        <v>60</v>
      </c>
      <c r="C18" s="20"/>
      <c r="D18" s="85">
        <v>60</v>
      </c>
      <c r="E18" s="85"/>
      <c r="F18" s="86">
        <v>135</v>
      </c>
      <c r="G18" s="85"/>
      <c r="H18" s="21">
        <f>(D18*$C$7+F18)*B8</f>
        <v>195</v>
      </c>
      <c r="I18" s="23" t="s">
        <v>68</v>
      </c>
      <c r="J18" s="1"/>
    </row>
    <row r="19" spans="1:256" x14ac:dyDescent="0.3">
      <c r="A19" s="20" t="s">
        <v>24</v>
      </c>
      <c r="B19" s="20" t="s">
        <v>25</v>
      </c>
      <c r="C19" s="20"/>
      <c r="D19" s="85">
        <v>10</v>
      </c>
      <c r="E19" s="85"/>
      <c r="F19" s="86">
        <v>20</v>
      </c>
      <c r="G19" s="85"/>
      <c r="H19" s="21">
        <f>(D19*$C$7+F19)*B8</f>
        <v>30</v>
      </c>
      <c r="I19" s="23" t="s">
        <v>68</v>
      </c>
      <c r="J19" s="1"/>
    </row>
    <row r="20" spans="1:256" x14ac:dyDescent="0.3">
      <c r="A20" s="20" t="s">
        <v>26</v>
      </c>
      <c r="B20" s="20" t="s">
        <v>27</v>
      </c>
      <c r="C20" s="20"/>
      <c r="D20" s="85">
        <v>10</v>
      </c>
      <c r="E20" s="85"/>
      <c r="F20" s="86">
        <v>15</v>
      </c>
      <c r="G20" s="85"/>
      <c r="H20" s="21">
        <f>(D20*$C$7+F20)*B8</f>
        <v>25</v>
      </c>
      <c r="I20" s="23" t="s">
        <v>68</v>
      </c>
      <c r="J20" s="1"/>
    </row>
    <row r="21" spans="1:256" ht="31.8" thickBot="1" x14ac:dyDescent="0.35">
      <c r="A21" s="18" t="s">
        <v>28</v>
      </c>
      <c r="B21" s="19" t="s">
        <v>29</v>
      </c>
      <c r="C21" s="20"/>
      <c r="D21" s="85">
        <v>120</v>
      </c>
      <c r="E21" s="85"/>
      <c r="F21" s="85"/>
      <c r="G21" s="85"/>
      <c r="H21" s="26">
        <f>(D21+(10*(C7-1)))*B8</f>
        <v>120</v>
      </c>
      <c r="I21" s="28" t="s">
        <v>68</v>
      </c>
      <c r="J21" s="1"/>
    </row>
    <row r="22" spans="1:256" ht="16.2" thickTop="1" x14ac:dyDescent="0.3">
      <c r="A22" s="18"/>
      <c r="B22" s="18"/>
      <c r="C22" s="20"/>
      <c r="D22" s="85"/>
      <c r="E22" s="85"/>
      <c r="F22" s="85"/>
      <c r="G22" s="85"/>
      <c r="H22" s="26"/>
      <c r="I22" s="26"/>
      <c r="J22" s="1"/>
    </row>
    <row r="23" spans="1:256" x14ac:dyDescent="0.3">
      <c r="A23" s="18"/>
      <c r="B23" s="18"/>
      <c r="C23" s="108" t="s">
        <v>30</v>
      </c>
      <c r="D23" s="108"/>
      <c r="E23" s="108"/>
      <c r="F23" s="108"/>
      <c r="G23" s="108"/>
      <c r="H23" s="108"/>
      <c r="I23" s="29">
        <f>(IF(I13="x",H13,0))+(IF(I14="x",H14,0))+(IF(I15="x",H15,0))+(IF(I16="x",H16,0))+(IF(I17="x",H17,0))+(IF(I18="x",H18,0))+(IF(I19="x",H19,0))+(IF(I20="x",H20,0))+(IF(I21="x",H21,0))</f>
        <v>0</v>
      </c>
      <c r="J23" s="1"/>
    </row>
    <row r="24" spans="1:256" s="4" customFormat="1" x14ac:dyDescent="0.3">
      <c r="A24" s="18"/>
      <c r="B24" s="18"/>
      <c r="C24" s="109" t="s">
        <v>31</v>
      </c>
      <c r="D24" s="109"/>
      <c r="E24" s="109"/>
      <c r="F24" s="109"/>
      <c r="G24" s="109"/>
      <c r="H24" s="109"/>
      <c r="I24" s="30">
        <f>(IF(I14="x",C14,0))+(IF(I15="x",C15,0))+(IF(I16="x",C16,0))+(IF(I17="x",C17,0))+(IF(I18="x",C18,0))+(IF(I19="x",C19,0))+(IF(I20="x",C20,0))+(IF(I21="x",C21,0))+(IF(I13="x",C13,0))</f>
        <v>0</v>
      </c>
    </row>
    <row r="25" spans="1:256" s="4" customFormat="1" x14ac:dyDescent="0.3">
      <c r="A25" s="18"/>
      <c r="B25" s="18"/>
      <c r="C25" s="20"/>
      <c r="D25" s="85"/>
      <c r="E25" s="85"/>
      <c r="F25" s="85"/>
      <c r="G25" s="85"/>
      <c r="H25" s="26"/>
      <c r="I25" s="26"/>
    </row>
    <row r="26" spans="1:256" ht="16.2" thickBot="1" x14ac:dyDescent="0.35">
      <c r="A26" s="31" t="s">
        <v>32</v>
      </c>
      <c r="B26" s="31"/>
      <c r="C26" s="31"/>
      <c r="D26" s="87"/>
      <c r="E26" s="87"/>
      <c r="F26" s="88"/>
      <c r="G26" s="87"/>
      <c r="H26" s="32"/>
      <c r="I26" s="32"/>
      <c r="J26" s="1"/>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3"/>
      <c r="IU26" s="33"/>
      <c r="IV26" s="33"/>
    </row>
    <row r="27" spans="1:256" ht="16.2" thickTop="1" x14ac:dyDescent="0.3">
      <c r="A27" s="34" t="s">
        <v>33</v>
      </c>
      <c r="B27" s="34" t="s">
        <v>34</v>
      </c>
      <c r="C27" s="34">
        <v>13</v>
      </c>
      <c r="D27" s="89">
        <f>C27*$B$5</f>
        <v>124.8</v>
      </c>
      <c r="E27" s="89">
        <f>(C27*$B$6)*$B$8</f>
        <v>118.69000000000001</v>
      </c>
      <c r="F27" s="89">
        <v>45</v>
      </c>
      <c r="G27" s="89"/>
      <c r="H27" s="35">
        <f>(D27*$B$8+E27)*$C$7+F27</f>
        <v>288.49</v>
      </c>
      <c r="I27" s="36" t="s">
        <v>68</v>
      </c>
      <c r="J27" s="1"/>
    </row>
    <row r="28" spans="1:256" x14ac:dyDescent="0.3">
      <c r="A28" s="34" t="s">
        <v>35</v>
      </c>
      <c r="B28" s="34" t="s">
        <v>36</v>
      </c>
      <c r="C28" s="34">
        <v>10</v>
      </c>
      <c r="D28" s="89">
        <f>C28*$B$5</f>
        <v>96</v>
      </c>
      <c r="E28" s="89">
        <f>(C28*$B$6)*$B$8</f>
        <v>91.300000000000011</v>
      </c>
      <c r="F28" s="89">
        <v>45</v>
      </c>
      <c r="G28" s="89"/>
      <c r="H28" s="35">
        <f>(D28*$B$8+E28)*$C$7+F28</f>
        <v>232.3</v>
      </c>
      <c r="I28" s="37" t="s">
        <v>68</v>
      </c>
      <c r="J28" s="1"/>
    </row>
    <row r="29" spans="1:256" ht="16.2" thickBot="1" x14ac:dyDescent="0.35">
      <c r="A29" s="34" t="s">
        <v>37</v>
      </c>
      <c r="B29" s="34" t="s">
        <v>23</v>
      </c>
      <c r="C29" s="34"/>
      <c r="D29" s="89">
        <v>30</v>
      </c>
      <c r="E29" s="89"/>
      <c r="F29" s="89">
        <v>45</v>
      </c>
      <c r="G29" s="89"/>
      <c r="H29" s="35">
        <f>(D29*$C$7+F29)*B8</f>
        <v>75</v>
      </c>
      <c r="I29" s="38" t="s">
        <v>68</v>
      </c>
      <c r="J29" s="1"/>
    </row>
    <row r="30" spans="1:256" ht="16.2" thickTop="1" x14ac:dyDescent="0.3">
      <c r="A30" s="34"/>
      <c r="B30" s="34"/>
      <c r="C30" s="34"/>
      <c r="D30" s="89"/>
      <c r="E30" s="89"/>
      <c r="F30" s="89"/>
      <c r="G30" s="89"/>
      <c r="H30" s="35"/>
      <c r="I30" s="39"/>
      <c r="J30" s="1"/>
    </row>
    <row r="31" spans="1:256" x14ac:dyDescent="0.3">
      <c r="A31" s="34"/>
      <c r="B31" s="34"/>
      <c r="C31" s="110" t="s">
        <v>30</v>
      </c>
      <c r="D31" s="110"/>
      <c r="E31" s="110"/>
      <c r="F31" s="110"/>
      <c r="G31" s="110"/>
      <c r="H31" s="110"/>
      <c r="I31" s="40">
        <f>(IF(I27="x",H27,0))+(IF(I28="x",H28,0))+(IF(I29="x",H29,0))</f>
        <v>0</v>
      </c>
      <c r="J31" s="1"/>
    </row>
    <row r="32" spans="1:256" x14ac:dyDescent="0.3">
      <c r="A32" s="34"/>
      <c r="B32" s="34"/>
      <c r="C32" s="110" t="s">
        <v>31</v>
      </c>
      <c r="D32" s="110"/>
      <c r="E32" s="110"/>
      <c r="F32" s="110"/>
      <c r="G32" s="110"/>
      <c r="H32" s="110"/>
      <c r="I32" s="41">
        <f>(IF(I28="x",C28,0))+(IF(I29="x",C29,0))+(IF(I27="x",C27,0))</f>
        <v>0</v>
      </c>
      <c r="J32" s="1"/>
    </row>
    <row r="33" spans="1:256" s="4" customFormat="1" x14ac:dyDescent="0.3">
      <c r="A33" s="34"/>
      <c r="B33" s="34"/>
      <c r="C33" s="34"/>
      <c r="D33" s="89"/>
      <c r="E33" s="89"/>
      <c r="F33" s="89"/>
      <c r="G33" s="89"/>
      <c r="H33" s="35"/>
      <c r="I33" s="35"/>
    </row>
    <row r="34" spans="1:256" ht="16.2" thickBot="1" x14ac:dyDescent="0.35">
      <c r="A34" s="42" t="s">
        <v>38</v>
      </c>
      <c r="B34" s="42"/>
      <c r="C34" s="42"/>
      <c r="D34" s="90"/>
      <c r="E34" s="90"/>
      <c r="F34" s="90"/>
      <c r="G34" s="90"/>
      <c r="H34" s="43"/>
      <c r="I34" s="43"/>
      <c r="J34" s="1"/>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row>
    <row r="35" spans="1:256" ht="16.2" thickTop="1" x14ac:dyDescent="0.3">
      <c r="A35" s="45" t="s">
        <v>39</v>
      </c>
      <c r="B35" s="45" t="s">
        <v>40</v>
      </c>
      <c r="C35" s="45">
        <v>14</v>
      </c>
      <c r="D35" s="82">
        <f>C35*$B$5</f>
        <v>134.4</v>
      </c>
      <c r="E35" s="82">
        <f>(C35*$B$6)*$B$8</f>
        <v>127.82000000000001</v>
      </c>
      <c r="F35" s="82">
        <v>55</v>
      </c>
      <c r="G35" s="82"/>
      <c r="H35" s="46">
        <f>(D35*$B$8+E35)*$C$7+F35</f>
        <v>317.22000000000003</v>
      </c>
      <c r="I35" s="47" t="s">
        <v>68</v>
      </c>
      <c r="J35" s="1"/>
    </row>
    <row r="36" spans="1:256" x14ac:dyDescent="0.3">
      <c r="A36" s="45" t="s">
        <v>41</v>
      </c>
      <c r="B36" s="45" t="s">
        <v>42</v>
      </c>
      <c r="C36" s="45">
        <v>15</v>
      </c>
      <c r="D36" s="82">
        <f>C36*$B$5</f>
        <v>144</v>
      </c>
      <c r="E36" s="82">
        <f>(C36*$B$6)*$B$8</f>
        <v>136.95000000000002</v>
      </c>
      <c r="F36" s="82">
        <v>55</v>
      </c>
      <c r="G36" s="82"/>
      <c r="H36" s="46">
        <f>(D36*$B$8+E36)*$C$7+F36</f>
        <v>335.95000000000005</v>
      </c>
      <c r="I36" s="48" t="s">
        <v>68</v>
      </c>
      <c r="J36" s="1"/>
    </row>
    <row r="37" spans="1:256" ht="16.2" thickBot="1" x14ac:dyDescent="0.35">
      <c r="A37" s="45" t="s">
        <v>43</v>
      </c>
      <c r="B37" s="45" t="s">
        <v>44</v>
      </c>
      <c r="C37" s="45">
        <v>9</v>
      </c>
      <c r="D37" s="82">
        <f>C37*$B$5</f>
        <v>86.399999999999991</v>
      </c>
      <c r="E37" s="82">
        <f>(C37*$B$6)*$B$8</f>
        <v>82.17</v>
      </c>
      <c r="F37" s="82">
        <v>55</v>
      </c>
      <c r="G37" s="82"/>
      <c r="H37" s="46">
        <f>(D37*$B$8+E37)*$C$7+F37</f>
        <v>223.57</v>
      </c>
      <c r="I37" s="49" t="s">
        <v>68</v>
      </c>
      <c r="J37" s="1"/>
    </row>
    <row r="38" spans="1:256" ht="16.2" thickTop="1" x14ac:dyDescent="0.3">
      <c r="A38" s="45"/>
      <c r="B38" s="45"/>
      <c r="C38" s="45"/>
      <c r="D38" s="82"/>
      <c r="E38" s="82"/>
      <c r="F38" s="82"/>
      <c r="G38" s="82"/>
      <c r="H38" s="46"/>
      <c r="I38" s="50"/>
      <c r="J38" s="1"/>
    </row>
    <row r="39" spans="1:256" x14ac:dyDescent="0.3">
      <c r="A39" s="45"/>
      <c r="B39" s="45"/>
      <c r="C39" s="111" t="s">
        <v>30</v>
      </c>
      <c r="D39" s="111"/>
      <c r="E39" s="111"/>
      <c r="F39" s="111"/>
      <c r="G39" s="111"/>
      <c r="H39" s="111"/>
      <c r="I39" s="51">
        <f>(IF(I35="x",H35,0))+(IF(I36="x",H36,0))+(IF(I37="x",H37,0))</f>
        <v>0</v>
      </c>
      <c r="J39" s="1"/>
    </row>
    <row r="40" spans="1:256" x14ac:dyDescent="0.3">
      <c r="A40" s="45"/>
      <c r="B40" s="45"/>
      <c r="C40" s="111" t="s">
        <v>31</v>
      </c>
      <c r="D40" s="111"/>
      <c r="E40" s="111"/>
      <c r="F40" s="111"/>
      <c r="G40" s="111"/>
      <c r="H40" s="111"/>
      <c r="I40" s="52">
        <f>(IF(I36="x",C36,0))+(IF(I37="x",C37,0))+(IF(I35="x",C35,0))</f>
        <v>0</v>
      </c>
      <c r="J40" s="1"/>
    </row>
    <row r="41" spans="1:256" s="4" customFormat="1" x14ac:dyDescent="0.3">
      <c r="A41" s="45"/>
      <c r="B41" s="45"/>
      <c r="C41" s="45"/>
      <c r="D41" s="82"/>
      <c r="E41" s="82"/>
      <c r="F41" s="82"/>
      <c r="G41" s="82"/>
      <c r="H41" s="46"/>
      <c r="I41" s="46"/>
    </row>
    <row r="42" spans="1:256" ht="16.2" thickBot="1" x14ac:dyDescent="0.35">
      <c r="A42" s="53" t="s">
        <v>45</v>
      </c>
      <c r="B42" s="53"/>
      <c r="C42" s="53"/>
      <c r="D42" s="91"/>
      <c r="E42" s="91"/>
      <c r="F42" s="91"/>
      <c r="G42" s="91"/>
      <c r="H42" s="54"/>
      <c r="I42" s="55"/>
      <c r="J42" s="1"/>
    </row>
    <row r="43" spans="1:256" ht="16.8" thickTop="1" thickBot="1" x14ac:dyDescent="0.35">
      <c r="A43" s="56" t="s">
        <v>46</v>
      </c>
      <c r="B43" s="56" t="s">
        <v>47</v>
      </c>
      <c r="C43" s="56"/>
      <c r="D43" s="92">
        <v>20</v>
      </c>
      <c r="E43" s="92"/>
      <c r="F43" s="92">
        <v>35</v>
      </c>
      <c r="G43" s="92"/>
      <c r="H43" s="57">
        <f>(D43*$C$7+F43)*B8</f>
        <v>55</v>
      </c>
      <c r="I43" s="58" t="s">
        <v>68</v>
      </c>
      <c r="J43" s="1"/>
    </row>
    <row r="44" spans="1:256" ht="16.2" thickTop="1" x14ac:dyDescent="0.3">
      <c r="A44" s="56"/>
      <c r="B44" s="56"/>
      <c r="C44" s="56"/>
      <c r="D44" s="92"/>
      <c r="E44" s="92"/>
      <c r="F44" s="92"/>
      <c r="G44" s="92"/>
      <c r="H44" s="57"/>
      <c r="I44" s="57"/>
      <c r="J44" s="1"/>
    </row>
    <row r="45" spans="1:256" x14ac:dyDescent="0.3">
      <c r="A45" s="56"/>
      <c r="B45" s="56"/>
      <c r="C45" s="112" t="s">
        <v>30</v>
      </c>
      <c r="D45" s="112"/>
      <c r="E45" s="112"/>
      <c r="F45" s="112"/>
      <c r="G45" s="112"/>
      <c r="H45" s="112"/>
      <c r="I45" s="59">
        <f>(IF(I43="x",H43,0))</f>
        <v>0</v>
      </c>
      <c r="J45" s="1"/>
    </row>
    <row r="46" spans="1:256" s="4" customFormat="1" x14ac:dyDescent="0.3">
      <c r="A46" s="56"/>
      <c r="B46" s="56"/>
      <c r="C46" s="56"/>
      <c r="D46" s="92"/>
      <c r="E46" s="92"/>
      <c r="F46" s="92"/>
      <c r="G46" s="92"/>
      <c r="H46" s="57"/>
      <c r="I46" s="57"/>
    </row>
    <row r="47" spans="1:256" x14ac:dyDescent="0.3">
      <c r="A47" s="61" t="s">
        <v>48</v>
      </c>
      <c r="B47" s="62"/>
      <c r="C47" s="62"/>
      <c r="D47" s="94"/>
      <c r="E47" s="94"/>
      <c r="F47" s="94"/>
      <c r="G47" s="95"/>
      <c r="H47" s="63"/>
      <c r="I47" s="64"/>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0"/>
      <c r="ED47" s="60"/>
      <c r="EE47" s="60"/>
      <c r="EF47" s="60"/>
      <c r="EG47" s="60"/>
      <c r="EH47" s="60"/>
      <c r="EI47" s="60"/>
      <c r="EJ47" s="60"/>
      <c r="EK47" s="60"/>
      <c r="EL47" s="60"/>
      <c r="EM47" s="60"/>
      <c r="EN47" s="60"/>
      <c r="EO47" s="60"/>
      <c r="EP47" s="60"/>
      <c r="EQ47" s="60"/>
      <c r="ER47" s="60"/>
      <c r="ES47" s="60"/>
      <c r="ET47" s="60"/>
      <c r="EU47" s="60"/>
      <c r="EV47" s="60"/>
      <c r="EW47" s="60"/>
      <c r="EX47" s="60"/>
      <c r="EY47" s="60"/>
      <c r="EZ47" s="60"/>
      <c r="FA47" s="60"/>
      <c r="FB47" s="60"/>
      <c r="FC47" s="60"/>
      <c r="FD47" s="60"/>
      <c r="FE47" s="60"/>
      <c r="FF47" s="60"/>
      <c r="FG47" s="60"/>
      <c r="FH47" s="60"/>
      <c r="FI47" s="60"/>
      <c r="FJ47" s="60"/>
      <c r="FK47" s="60"/>
      <c r="FL47" s="60"/>
      <c r="FM47" s="60"/>
      <c r="FN47" s="60"/>
      <c r="FO47" s="60"/>
      <c r="FP47" s="60"/>
      <c r="FQ47" s="60"/>
      <c r="FR47" s="60"/>
      <c r="FS47" s="60"/>
      <c r="FT47" s="60"/>
      <c r="FU47" s="60"/>
      <c r="FV47" s="60"/>
      <c r="FW47" s="60"/>
      <c r="FX47" s="60"/>
      <c r="FY47" s="60"/>
      <c r="FZ47" s="60"/>
      <c r="GA47" s="60"/>
      <c r="GB47" s="60"/>
      <c r="GC47" s="60"/>
      <c r="GD47" s="60"/>
      <c r="GE47" s="60"/>
      <c r="GF47" s="60"/>
      <c r="GG47" s="60"/>
      <c r="GH47" s="60"/>
      <c r="GI47" s="60"/>
      <c r="GJ47" s="60"/>
      <c r="GK47" s="60"/>
      <c r="GL47" s="60"/>
      <c r="GM47" s="60"/>
      <c r="GN47" s="60"/>
      <c r="GO47" s="60"/>
      <c r="GP47" s="60"/>
      <c r="GQ47" s="60"/>
      <c r="GR47" s="60"/>
      <c r="GS47" s="60"/>
      <c r="GT47" s="60"/>
      <c r="GU47" s="60"/>
      <c r="GV47" s="60"/>
      <c r="GW47" s="60"/>
      <c r="GX47" s="60"/>
      <c r="GY47" s="60"/>
      <c r="GZ47" s="60"/>
      <c r="HA47" s="60"/>
      <c r="HB47" s="60"/>
      <c r="HC47" s="60"/>
      <c r="HD47" s="60"/>
      <c r="HE47" s="60"/>
      <c r="HF47" s="60"/>
      <c r="HG47" s="60"/>
      <c r="HH47" s="60"/>
      <c r="HI47" s="60"/>
      <c r="HJ47" s="60"/>
      <c r="HK47" s="60"/>
      <c r="HL47" s="60"/>
      <c r="HM47" s="60"/>
      <c r="HN47" s="60"/>
      <c r="HO47" s="60"/>
      <c r="HP47" s="60"/>
      <c r="HQ47" s="60"/>
      <c r="HR47" s="60"/>
      <c r="HS47" s="60"/>
      <c r="HT47" s="60"/>
      <c r="HU47" s="60"/>
      <c r="HV47" s="60"/>
      <c r="HW47" s="60"/>
      <c r="HX47" s="60"/>
      <c r="HY47" s="60"/>
      <c r="HZ47" s="60"/>
      <c r="IA47" s="60"/>
      <c r="IB47" s="60"/>
      <c r="IC47" s="60"/>
      <c r="ID47" s="60"/>
      <c r="IE47" s="60"/>
      <c r="IF47" s="60"/>
      <c r="IG47" s="60"/>
      <c r="IH47" s="60"/>
      <c r="II47" s="60"/>
      <c r="IJ47" s="60"/>
      <c r="IK47" s="60"/>
      <c r="IL47" s="60"/>
      <c r="IM47" s="60"/>
      <c r="IN47" s="60"/>
      <c r="IO47" s="60"/>
      <c r="IP47" s="60"/>
      <c r="IQ47" s="60"/>
      <c r="IR47" s="60"/>
      <c r="IS47" s="60"/>
      <c r="IT47" s="60"/>
      <c r="IU47" s="60"/>
      <c r="IV47" s="60"/>
    </row>
    <row r="48" spans="1:256" x14ac:dyDescent="0.3">
      <c r="A48" s="65" t="s">
        <v>49</v>
      </c>
      <c r="B48" s="65" t="s">
        <v>50</v>
      </c>
      <c r="C48" s="65"/>
      <c r="D48" s="96"/>
      <c r="E48" s="97"/>
      <c r="F48" s="97"/>
      <c r="G48" s="98"/>
      <c r="H48" s="66">
        <v>15</v>
      </c>
      <c r="I48" s="67"/>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c r="EE48" s="60"/>
      <c r="EF48" s="60"/>
      <c r="EG48" s="60"/>
      <c r="EH48" s="60"/>
      <c r="EI48" s="60"/>
      <c r="EJ48" s="60"/>
      <c r="EK48" s="60"/>
      <c r="EL48" s="60"/>
      <c r="EM48" s="60"/>
      <c r="EN48" s="60"/>
      <c r="EO48" s="60"/>
      <c r="EP48" s="60"/>
      <c r="EQ48" s="60"/>
      <c r="ER48" s="60"/>
      <c r="ES48" s="60"/>
      <c r="ET48" s="60"/>
      <c r="EU48" s="60"/>
      <c r="EV48" s="60"/>
      <c r="EW48" s="60"/>
      <c r="EX48" s="60"/>
      <c r="EY48" s="60"/>
      <c r="EZ48" s="60"/>
      <c r="FA48" s="60"/>
      <c r="FB48" s="60"/>
      <c r="FC48" s="60"/>
      <c r="FD48" s="60"/>
      <c r="FE48" s="60"/>
      <c r="FF48" s="60"/>
      <c r="FG48" s="60"/>
      <c r="FH48" s="60"/>
      <c r="FI48" s="60"/>
      <c r="FJ48" s="60"/>
      <c r="FK48" s="60"/>
      <c r="FL48" s="60"/>
      <c r="FM48" s="60"/>
      <c r="FN48" s="60"/>
      <c r="FO48" s="60"/>
      <c r="FP48" s="60"/>
      <c r="FQ48" s="60"/>
      <c r="FR48" s="60"/>
      <c r="FS48" s="60"/>
      <c r="FT48" s="60"/>
      <c r="FU48" s="60"/>
      <c r="FV48" s="60"/>
      <c r="FW48" s="60"/>
      <c r="FX48" s="60"/>
      <c r="FY48" s="60"/>
      <c r="FZ48" s="60"/>
      <c r="GA48" s="60"/>
      <c r="GB48" s="60"/>
      <c r="GC48" s="60"/>
      <c r="GD48" s="60"/>
      <c r="GE48" s="60"/>
      <c r="GF48" s="60"/>
      <c r="GG48" s="60"/>
      <c r="GH48" s="60"/>
      <c r="GI48" s="60"/>
      <c r="GJ48" s="60"/>
      <c r="GK48" s="60"/>
      <c r="GL48" s="60"/>
      <c r="GM48" s="60"/>
      <c r="GN48" s="60"/>
      <c r="GO48" s="60"/>
      <c r="GP48" s="60"/>
      <c r="GQ48" s="60"/>
      <c r="GR48" s="60"/>
      <c r="GS48" s="60"/>
      <c r="GT48" s="60"/>
      <c r="GU48" s="60"/>
      <c r="GV48" s="60"/>
      <c r="GW48" s="60"/>
      <c r="GX48" s="60"/>
      <c r="GY48" s="60"/>
      <c r="GZ48" s="60"/>
      <c r="HA48" s="60"/>
      <c r="HB48" s="60"/>
      <c r="HC48" s="60"/>
      <c r="HD48" s="60"/>
      <c r="HE48" s="60"/>
      <c r="HF48" s="60"/>
      <c r="HG48" s="60"/>
      <c r="HH48" s="60"/>
      <c r="HI48" s="60"/>
      <c r="HJ48" s="60"/>
      <c r="HK48" s="60"/>
      <c r="HL48" s="60"/>
      <c r="HM48" s="60"/>
      <c r="HN48" s="60"/>
      <c r="HO48" s="60"/>
      <c r="HP48" s="60"/>
      <c r="HQ48" s="60"/>
      <c r="HR48" s="60"/>
      <c r="HS48" s="60"/>
      <c r="HT48" s="60"/>
      <c r="HU48" s="60"/>
      <c r="HV48" s="60"/>
      <c r="HW48" s="60"/>
      <c r="HX48" s="60"/>
      <c r="HY48" s="60"/>
      <c r="HZ48" s="60"/>
      <c r="IA48" s="60"/>
      <c r="IB48" s="60"/>
      <c r="IC48" s="60"/>
      <c r="ID48" s="60"/>
      <c r="IE48" s="60"/>
      <c r="IF48" s="60"/>
      <c r="IG48" s="60"/>
      <c r="IH48" s="60"/>
      <c r="II48" s="60"/>
      <c r="IJ48" s="60"/>
      <c r="IK48" s="60"/>
      <c r="IL48" s="60"/>
      <c r="IM48" s="60"/>
      <c r="IN48" s="60"/>
      <c r="IO48" s="60"/>
      <c r="IP48" s="60"/>
      <c r="IQ48" s="60"/>
      <c r="IR48" s="60"/>
      <c r="IS48" s="60"/>
      <c r="IT48" s="60"/>
      <c r="IU48" s="60"/>
      <c r="IV48" s="60"/>
    </row>
    <row r="49" spans="1:256" ht="16.2" thickBot="1" x14ac:dyDescent="0.35">
      <c r="A49" s="65" t="s">
        <v>69</v>
      </c>
      <c r="B49" s="65" t="s">
        <v>70</v>
      </c>
      <c r="C49" s="65"/>
      <c r="D49" s="96"/>
      <c r="E49" s="97"/>
      <c r="F49" s="97"/>
      <c r="G49" s="98"/>
      <c r="H49" s="66">
        <v>7</v>
      </c>
      <c r="I49" s="67"/>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c r="DZ49" s="60"/>
      <c r="EA49" s="60"/>
      <c r="EB49" s="60"/>
      <c r="EC49" s="60"/>
      <c r="ED49" s="60"/>
      <c r="EE49" s="60"/>
      <c r="EF49" s="60"/>
      <c r="EG49" s="60"/>
      <c r="EH49" s="60"/>
      <c r="EI49" s="60"/>
      <c r="EJ49" s="60"/>
      <c r="EK49" s="60"/>
      <c r="EL49" s="60"/>
      <c r="EM49" s="60"/>
      <c r="EN49" s="60"/>
      <c r="EO49" s="60"/>
      <c r="EP49" s="60"/>
      <c r="EQ49" s="60"/>
      <c r="ER49" s="60"/>
      <c r="ES49" s="60"/>
      <c r="ET49" s="60"/>
      <c r="EU49" s="60"/>
      <c r="EV49" s="60"/>
      <c r="EW49" s="60"/>
      <c r="EX49" s="60"/>
      <c r="EY49" s="60"/>
      <c r="EZ49" s="60"/>
      <c r="FA49" s="60"/>
      <c r="FB49" s="60"/>
      <c r="FC49" s="60"/>
      <c r="FD49" s="60"/>
      <c r="FE49" s="60"/>
      <c r="FF49" s="60"/>
      <c r="FG49" s="60"/>
      <c r="FH49" s="60"/>
      <c r="FI49" s="60"/>
      <c r="FJ49" s="60"/>
      <c r="FK49" s="60"/>
      <c r="FL49" s="60"/>
      <c r="FM49" s="60"/>
      <c r="FN49" s="60"/>
      <c r="FO49" s="60"/>
      <c r="FP49" s="60"/>
      <c r="FQ49" s="60"/>
      <c r="FR49" s="60"/>
      <c r="FS49" s="60"/>
      <c r="FT49" s="60"/>
      <c r="FU49" s="60"/>
      <c r="FV49" s="60"/>
      <c r="FW49" s="60"/>
      <c r="FX49" s="60"/>
      <c r="FY49" s="60"/>
      <c r="FZ49" s="60"/>
      <c r="GA49" s="60"/>
      <c r="GB49" s="60"/>
      <c r="GC49" s="60"/>
      <c r="GD49" s="60"/>
      <c r="GE49" s="60"/>
      <c r="GF49" s="60"/>
      <c r="GG49" s="60"/>
      <c r="GH49" s="60"/>
      <c r="GI49" s="60"/>
      <c r="GJ49" s="60"/>
      <c r="GK49" s="60"/>
      <c r="GL49" s="60"/>
      <c r="GM49" s="60"/>
      <c r="GN49" s="60"/>
      <c r="GO49" s="60"/>
      <c r="GP49" s="60"/>
      <c r="GQ49" s="60"/>
      <c r="GR49" s="60"/>
      <c r="GS49" s="60"/>
      <c r="GT49" s="60"/>
      <c r="GU49" s="60"/>
      <c r="GV49" s="60"/>
      <c r="GW49" s="60"/>
      <c r="GX49" s="60"/>
      <c r="GY49" s="60"/>
      <c r="GZ49" s="60"/>
      <c r="HA49" s="60"/>
      <c r="HB49" s="60"/>
      <c r="HC49" s="60"/>
      <c r="HD49" s="60"/>
      <c r="HE49" s="60"/>
      <c r="HF49" s="60"/>
      <c r="HG49" s="60"/>
      <c r="HH49" s="60"/>
      <c r="HI49" s="60"/>
      <c r="HJ49" s="60"/>
      <c r="HK49" s="60"/>
      <c r="HL49" s="60"/>
      <c r="HM49" s="60"/>
      <c r="HN49" s="60"/>
      <c r="HO49" s="60"/>
      <c r="HP49" s="60"/>
      <c r="HQ49" s="60"/>
      <c r="HR49" s="60"/>
      <c r="HS49" s="60"/>
      <c r="HT49" s="60"/>
      <c r="HU49" s="60"/>
      <c r="HV49" s="60"/>
      <c r="HW49" s="60"/>
      <c r="HX49" s="60"/>
      <c r="HY49" s="60"/>
      <c r="HZ49" s="60"/>
      <c r="IA49" s="60"/>
      <c r="IB49" s="60"/>
      <c r="IC49" s="60"/>
      <c r="ID49" s="60"/>
      <c r="IE49" s="60"/>
      <c r="IF49" s="60"/>
      <c r="IG49" s="60"/>
      <c r="IH49" s="60"/>
      <c r="II49" s="60"/>
      <c r="IJ49" s="60"/>
      <c r="IK49" s="60"/>
      <c r="IL49" s="60"/>
      <c r="IM49" s="60"/>
      <c r="IN49" s="60"/>
      <c r="IO49" s="60"/>
      <c r="IP49" s="60"/>
      <c r="IQ49" s="60"/>
      <c r="IR49" s="60"/>
      <c r="IS49" s="60"/>
      <c r="IT49" s="60"/>
      <c r="IU49" s="60"/>
      <c r="IV49" s="60"/>
    </row>
    <row r="50" spans="1:256" ht="16.8" thickTop="1" thickBot="1" x14ac:dyDescent="0.35">
      <c r="A50" s="65"/>
      <c r="B50" s="65"/>
      <c r="C50" s="114" t="s">
        <v>51</v>
      </c>
      <c r="D50" s="114"/>
      <c r="E50" s="114"/>
      <c r="F50" s="114"/>
      <c r="G50" s="114"/>
      <c r="H50" s="114"/>
      <c r="I50" s="68">
        <v>0</v>
      </c>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c r="DZ50" s="60"/>
      <c r="EA50" s="60"/>
      <c r="EB50" s="60"/>
      <c r="EC50" s="60"/>
      <c r="ED50" s="60"/>
      <c r="EE50" s="60"/>
      <c r="EF50" s="60"/>
      <c r="EG50" s="60"/>
      <c r="EH50" s="60"/>
      <c r="EI50" s="60"/>
      <c r="EJ50" s="60"/>
      <c r="EK50" s="60"/>
      <c r="EL50" s="60"/>
      <c r="EM50" s="60"/>
      <c r="EN50" s="60"/>
      <c r="EO50" s="60"/>
      <c r="EP50" s="60"/>
      <c r="EQ50" s="60"/>
      <c r="ER50" s="60"/>
      <c r="ES50" s="60"/>
      <c r="ET50" s="60"/>
      <c r="EU50" s="60"/>
      <c r="EV50" s="60"/>
      <c r="EW50" s="60"/>
      <c r="EX50" s="60"/>
      <c r="EY50" s="60"/>
      <c r="EZ50" s="60"/>
      <c r="FA50" s="60"/>
      <c r="FB50" s="60"/>
      <c r="FC50" s="60"/>
      <c r="FD50" s="60"/>
      <c r="FE50" s="60"/>
      <c r="FF50" s="60"/>
      <c r="FG50" s="60"/>
      <c r="FH50" s="60"/>
      <c r="FI50" s="60"/>
      <c r="FJ50" s="60"/>
      <c r="FK50" s="60"/>
      <c r="FL50" s="60"/>
      <c r="FM50" s="60"/>
      <c r="FN50" s="60"/>
      <c r="FO50" s="60"/>
      <c r="FP50" s="60"/>
      <c r="FQ50" s="60"/>
      <c r="FR50" s="60"/>
      <c r="FS50" s="60"/>
      <c r="FT50" s="60"/>
      <c r="FU50" s="60"/>
      <c r="FV50" s="60"/>
      <c r="FW50" s="60"/>
      <c r="FX50" s="60"/>
      <c r="FY50" s="60"/>
      <c r="FZ50" s="60"/>
      <c r="GA50" s="60"/>
      <c r="GB50" s="60"/>
      <c r="GC50" s="60"/>
      <c r="GD50" s="60"/>
      <c r="GE50" s="60"/>
      <c r="GF50" s="60"/>
      <c r="GG50" s="60"/>
      <c r="GH50" s="60"/>
      <c r="GI50" s="60"/>
      <c r="GJ50" s="60"/>
      <c r="GK50" s="60"/>
      <c r="GL50" s="60"/>
      <c r="GM50" s="60"/>
      <c r="GN50" s="60"/>
      <c r="GO50" s="60"/>
      <c r="GP50" s="60"/>
      <c r="GQ50" s="60"/>
      <c r="GR50" s="60"/>
      <c r="GS50" s="60"/>
      <c r="GT50" s="60"/>
      <c r="GU50" s="60"/>
      <c r="GV50" s="60"/>
      <c r="GW50" s="60"/>
      <c r="GX50" s="60"/>
      <c r="GY50" s="60"/>
      <c r="GZ50" s="60"/>
      <c r="HA50" s="60"/>
      <c r="HB50" s="60"/>
      <c r="HC50" s="60"/>
      <c r="HD50" s="60"/>
      <c r="HE50" s="60"/>
      <c r="HF50" s="60"/>
      <c r="HG50" s="60"/>
      <c r="HH50" s="60"/>
      <c r="HI50" s="60"/>
      <c r="HJ50" s="60"/>
      <c r="HK50" s="60"/>
      <c r="HL50" s="60"/>
      <c r="HM50" s="60"/>
      <c r="HN50" s="60"/>
      <c r="HO50" s="60"/>
      <c r="HP50" s="60"/>
      <c r="HQ50" s="60"/>
      <c r="HR50" s="60"/>
      <c r="HS50" s="60"/>
      <c r="HT50" s="60"/>
      <c r="HU50" s="60"/>
      <c r="HV50" s="60"/>
      <c r="HW50" s="60"/>
      <c r="HX50" s="60"/>
      <c r="HY50" s="60"/>
      <c r="HZ50" s="60"/>
      <c r="IA50" s="60"/>
      <c r="IB50" s="60"/>
      <c r="IC50" s="60"/>
      <c r="ID50" s="60"/>
      <c r="IE50" s="60"/>
      <c r="IF50" s="60"/>
      <c r="IG50" s="60"/>
      <c r="IH50" s="60"/>
      <c r="II50" s="60"/>
      <c r="IJ50" s="60"/>
      <c r="IK50" s="60"/>
      <c r="IL50" s="60"/>
      <c r="IM50" s="60"/>
      <c r="IN50" s="60"/>
      <c r="IO50" s="60"/>
      <c r="IP50" s="60"/>
      <c r="IQ50" s="60"/>
      <c r="IR50" s="60"/>
      <c r="IS50" s="60"/>
      <c r="IT50" s="60"/>
      <c r="IU50" s="60"/>
      <c r="IV50" s="60"/>
    </row>
    <row r="51" spans="1:256" ht="15" customHeight="1" thickTop="1" x14ac:dyDescent="0.3">
      <c r="A51" s="65"/>
      <c r="B51" s="65"/>
      <c r="C51" s="65"/>
      <c r="D51" s="96"/>
      <c r="E51" s="97"/>
      <c r="F51" s="97"/>
      <c r="G51" s="98"/>
      <c r="H51" s="66"/>
      <c r="I51" s="69"/>
      <c r="J51" s="1"/>
    </row>
    <row r="52" spans="1:256" x14ac:dyDescent="0.3">
      <c r="A52" s="65"/>
      <c r="B52" s="65"/>
      <c r="C52" s="115" t="s">
        <v>52</v>
      </c>
      <c r="D52" s="115"/>
      <c r="E52" s="115"/>
      <c r="F52" s="115"/>
      <c r="G52" s="115"/>
      <c r="H52" s="115"/>
      <c r="I52" s="70">
        <f>H48*I50</f>
        <v>0</v>
      </c>
      <c r="J52" s="1"/>
    </row>
    <row r="53" spans="1:256" x14ac:dyDescent="0.3">
      <c r="A53" s="65"/>
      <c r="B53" s="65"/>
      <c r="C53" s="65"/>
      <c r="D53" s="96"/>
      <c r="E53" s="97"/>
      <c r="F53" s="97"/>
      <c r="G53" s="98"/>
      <c r="H53" s="66"/>
      <c r="I53" s="65"/>
      <c r="J53" s="1"/>
    </row>
    <row r="54" spans="1:256" ht="16.2" thickBot="1" x14ac:dyDescent="0.35">
      <c r="A54" s="116" t="s">
        <v>53</v>
      </c>
      <c r="B54" s="116"/>
      <c r="C54" s="117"/>
      <c r="D54" s="117"/>
      <c r="E54" s="118"/>
      <c r="F54" s="118"/>
      <c r="G54" s="119"/>
      <c r="H54" s="119"/>
      <c r="I54" s="71"/>
      <c r="J54" s="1"/>
    </row>
    <row r="55" spans="1:256" ht="32.4" thickTop="1" thickBot="1" x14ac:dyDescent="0.35">
      <c r="A55" s="78" t="s">
        <v>63</v>
      </c>
      <c r="B55" s="72" t="s">
        <v>64</v>
      </c>
      <c r="C55" s="73"/>
      <c r="D55" s="99"/>
      <c r="E55" s="99"/>
      <c r="F55" s="99"/>
      <c r="G55" s="100"/>
      <c r="H55" s="73"/>
      <c r="I55" s="75">
        <v>0</v>
      </c>
      <c r="J55" s="1"/>
    </row>
    <row r="56" spans="1:256" ht="32.4" thickTop="1" thickBot="1" x14ac:dyDescent="0.35">
      <c r="A56" s="72" t="s">
        <v>65</v>
      </c>
      <c r="B56" s="78" t="s">
        <v>66</v>
      </c>
      <c r="C56" s="120" t="s">
        <v>54</v>
      </c>
      <c r="D56" s="120"/>
      <c r="E56" s="120"/>
      <c r="F56" s="120"/>
      <c r="G56" s="120"/>
      <c r="H56" s="120"/>
      <c r="I56" s="75">
        <v>0</v>
      </c>
      <c r="J56" s="1"/>
    </row>
    <row r="57" spans="1:256" ht="15.75" customHeight="1" thickTop="1" x14ac:dyDescent="0.3">
      <c r="A57" s="72"/>
      <c r="B57" s="72" t="s">
        <v>67</v>
      </c>
      <c r="C57" s="73"/>
      <c r="D57" s="99"/>
      <c r="E57" s="99"/>
      <c r="F57" s="99"/>
      <c r="G57" s="100"/>
      <c r="H57" s="74"/>
      <c r="I57" s="73"/>
    </row>
    <row r="58" spans="1:256" x14ac:dyDescent="0.3">
      <c r="A58" s="72"/>
      <c r="B58" s="72"/>
      <c r="C58" s="73"/>
      <c r="D58" s="99"/>
      <c r="E58" s="99"/>
      <c r="F58" s="99"/>
      <c r="G58" s="100"/>
      <c r="H58" s="74"/>
      <c r="I58" s="73"/>
    </row>
    <row r="59" spans="1:256" x14ac:dyDescent="0.3">
      <c r="A59" s="72"/>
      <c r="B59" s="72"/>
      <c r="C59" s="113" t="s">
        <v>55</v>
      </c>
      <c r="D59" s="113"/>
      <c r="E59" s="113"/>
      <c r="F59" s="113"/>
      <c r="G59" s="113"/>
      <c r="H59" s="113"/>
      <c r="I59" s="76">
        <f>25*I56+I55</f>
        <v>0</v>
      </c>
    </row>
    <row r="61" spans="1:256" x14ac:dyDescent="0.3">
      <c r="C61" s="103" t="s">
        <v>31</v>
      </c>
      <c r="D61" s="103"/>
      <c r="E61" s="103"/>
      <c r="F61" s="103"/>
      <c r="G61" s="103"/>
      <c r="H61" s="103"/>
      <c r="I61" s="102">
        <f>I24+I32+I40</f>
        <v>0</v>
      </c>
    </row>
    <row r="62" spans="1:256" x14ac:dyDescent="0.3">
      <c r="B62" s="60"/>
      <c r="C62" s="60"/>
      <c r="D62" s="93"/>
      <c r="E62" s="93"/>
      <c r="F62" s="93"/>
      <c r="G62" s="93"/>
      <c r="H62" s="60"/>
      <c r="I62" s="60"/>
    </row>
    <row r="63" spans="1:256" x14ac:dyDescent="0.3">
      <c r="A63" s="104" t="s">
        <v>62</v>
      </c>
      <c r="B63" s="103" t="s">
        <v>56</v>
      </c>
      <c r="C63" s="103"/>
      <c r="D63" s="103"/>
      <c r="E63" s="103"/>
      <c r="F63" s="103"/>
      <c r="G63" s="103"/>
      <c r="H63" s="103"/>
      <c r="I63" s="77">
        <f>SUM(I23+I31+I39+I45)</f>
        <v>0</v>
      </c>
    </row>
    <row r="64" spans="1:256" x14ac:dyDescent="0.3">
      <c r="A64" s="105"/>
      <c r="B64" s="103" t="s">
        <v>57</v>
      </c>
      <c r="C64" s="103"/>
      <c r="D64" s="103"/>
      <c r="E64" s="103"/>
      <c r="F64" s="103"/>
      <c r="G64" s="103"/>
      <c r="H64" s="103"/>
      <c r="I64" s="77">
        <f>I52</f>
        <v>0</v>
      </c>
    </row>
    <row r="65" spans="1:20" x14ac:dyDescent="0.3">
      <c r="A65" s="105"/>
      <c r="B65" s="103" t="s">
        <v>58</v>
      </c>
      <c r="C65" s="103"/>
      <c r="D65" s="103"/>
      <c r="E65" s="103"/>
      <c r="F65" s="103"/>
      <c r="G65" s="103"/>
      <c r="H65" s="103"/>
      <c r="I65" s="77">
        <f>I59</f>
        <v>0</v>
      </c>
    </row>
    <row r="66" spans="1:20" x14ac:dyDescent="0.3">
      <c r="I66" s="77"/>
      <c r="T66" s="77">
        <f>I67*1.19</f>
        <v>0</v>
      </c>
    </row>
    <row r="67" spans="1:20" x14ac:dyDescent="0.3">
      <c r="B67" s="103" t="s">
        <v>59</v>
      </c>
      <c r="C67" s="103"/>
      <c r="D67" s="103"/>
      <c r="E67" s="103"/>
      <c r="F67" s="103"/>
      <c r="G67" s="103"/>
      <c r="H67" s="103"/>
      <c r="I67" s="77">
        <f>SUM(I63:I65)</f>
        <v>0</v>
      </c>
    </row>
  </sheetData>
  <sheetProtection password="C3F4" sheet="1" objects="1" scenarios="1"/>
  <mergeCells count="23">
    <mergeCell ref="A54:B54"/>
    <mergeCell ref="C54:D54"/>
    <mergeCell ref="E54:F54"/>
    <mergeCell ref="G54:H54"/>
    <mergeCell ref="C56:H56"/>
    <mergeCell ref="C32:H32"/>
    <mergeCell ref="C39:H39"/>
    <mergeCell ref="C40:H40"/>
    <mergeCell ref="C45:H45"/>
    <mergeCell ref="C59:H59"/>
    <mergeCell ref="C50:H50"/>
    <mergeCell ref="C52:H52"/>
    <mergeCell ref="A1:I2"/>
    <mergeCell ref="A7:B7"/>
    <mergeCell ref="C23:H23"/>
    <mergeCell ref="C24:H24"/>
    <mergeCell ref="C31:H31"/>
    <mergeCell ref="B67:H67"/>
    <mergeCell ref="C61:H61"/>
    <mergeCell ref="B63:H63"/>
    <mergeCell ref="B64:H64"/>
    <mergeCell ref="A63:A65"/>
    <mergeCell ref="B65:H65"/>
  </mergeCells>
  <pageMargins left="0.25" right="0.25" top="0.75" bottom="0.75" header="0.3" footer="0.3"/>
  <pageSetup paperSize="9" scale="65" firstPageNumber="0" orientation="landscape" horizontalDpi="300" verticalDpi="300" r:id="rId1"/>
  <headerFooter alignWithMargins="0"/>
  <rowBreaks count="1" manualBreakCount="1">
    <brk id="67" max="16383" man="1"/>
  </rowBreaks>
  <colBreaks count="1" manualBreakCount="1">
    <brk id="9" max="1048575"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kalkulation Freizeitkosten</vt:lpstr>
      <vt:lpstr>'kalkulation Freizeitkosten'!__xlnm.Print_Area</vt:lpstr>
      <vt:lpstr>'kalkulation Freizeitkosten'!Druckbereich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Roß</dc:creator>
  <cp:lastModifiedBy>Markus Roß</cp:lastModifiedBy>
  <cp:lastPrinted>2018-10-01T08:58:06Z</cp:lastPrinted>
  <dcterms:created xsi:type="dcterms:W3CDTF">2017-06-05T15:23:34Z</dcterms:created>
  <dcterms:modified xsi:type="dcterms:W3CDTF">2023-06-30T09:11:25Z</dcterms:modified>
</cp:coreProperties>
</file>